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0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<sst xmlns="http://schemas.openxmlformats.org/spreadsheetml/2006/main" count="63" uniqueCount="57">
  <si>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按当年价格计算（亿元）</t>
  </si>
  <si>
    <t>按不变价格计算（亿元）</t>
  </si>
  <si>
    <t>累计</t>
  </si>
  <si>
    <t>甲</t>
  </si>
  <si>
    <t>乙</t>
  </si>
  <si>
    <t>本期</t>
  </si>
  <si>
    <t>同期</t>
  </si>
  <si>
    <t>地区生产总值</t>
  </si>
  <si>
    <t>01</t>
  </si>
  <si>
    <t xml:space="preserve">  农、林、牧、渔业</t>
  </si>
  <si>
    <t>02</t>
  </si>
  <si>
    <t xml:space="preserve">   #农林牧渔专业及辅助性活动</t>
  </si>
  <si>
    <t>03</t>
  </si>
  <si>
    <t xml:space="preserve">  工业</t>
  </si>
  <si>
    <t>05</t>
  </si>
  <si>
    <t xml:space="preserve">     #开采专业及辅助性活动</t>
  </si>
  <si>
    <t>06</t>
  </si>
  <si>
    <t xml:space="preserve">     #制造业</t>
  </si>
  <si>
    <t>07</t>
  </si>
  <si>
    <t xml:space="preserve">     #金属制品、机械和设备修理业</t>
  </si>
  <si>
    <t>08</t>
  </si>
  <si>
    <t xml:space="preserve">  建筑业</t>
  </si>
  <si>
    <t>10</t>
  </si>
  <si>
    <t xml:space="preserve">  批发和零售业</t>
  </si>
  <si>
    <t>11</t>
  </si>
  <si>
    <t xml:space="preserve">     批发业</t>
  </si>
  <si>
    <t>12</t>
  </si>
  <si>
    <t xml:space="preserve">     零售业</t>
  </si>
  <si>
    <t>13</t>
  </si>
  <si>
    <t xml:space="preserve">  交通运输、仓储和邮政业</t>
  </si>
  <si>
    <t>14</t>
  </si>
  <si>
    <t xml:space="preserve">  住宿和餐饮业</t>
  </si>
  <si>
    <t>15</t>
  </si>
  <si>
    <t xml:space="preserve">     住宿业</t>
  </si>
  <si>
    <t>16</t>
  </si>
  <si>
    <t xml:space="preserve">     餐饮业</t>
  </si>
  <si>
    <t>17</t>
  </si>
  <si>
    <t xml:space="preserve">  金融业</t>
  </si>
  <si>
    <t>18</t>
  </si>
  <si>
    <t xml:space="preserve">  房地产业</t>
  </si>
  <si>
    <t>19</t>
  </si>
  <si>
    <t xml:space="preserve">     房地产业(K门类)</t>
  </si>
  <si>
    <t>20</t>
  </si>
  <si>
    <t xml:space="preserve">     居民自由住房服务</t>
  </si>
  <si>
    <t>21</t>
  </si>
  <si>
    <t xml:space="preserve">  其他服务业</t>
  </si>
  <si>
    <t>22</t>
  </si>
  <si>
    <t xml:space="preserve">     营利性服务业</t>
  </si>
  <si>
    <t>23</t>
  </si>
  <si>
    <t xml:space="preserve">     非营利性服务业</t>
  </si>
  <si>
    <t>24</t>
  </si>
  <si>
    <t>第一产业</t>
  </si>
  <si>
    <t>25</t>
  </si>
  <si>
    <t>第二产业</t>
  </si>
  <si>
    <t>26</t>
  </si>
  <si>
    <t>第三产业</t>
  </si>
  <si>
    <t>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</si>
</sst>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9">
    <font>
      <sz val="11"/>
      <color theme="1"/>
      <name val="宋体"/>
      <charset val="134"/>
      <scheme val="minor"/>
    </font>
    <font>
      <sz val="14"/>
      <color indexed="12"/>
      <name val="Times New Roman"/>
      <charset val="134"/>
    </font>
    <font>
      <sz val="14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7">
    <xf numFmtId="0" fontId="0" fillId="0" borderId="0" xfId="0"/>
    <xf numFmtId="0" fontId="1" fillId="0" borderId="0" xfId="49" applyFont="1" applyAlignment="1" applyProtection="1">
      <alignment horizontal="center"/>
    </xf>
    <xf numFmtId="0" fontId="2" fillId="0" borderId="0" xfId="49" applyFont="1" applyAlignment="1" applyProtection="1">
      <alignment horizontal="center"/>
    </xf>
    <xf numFmtId="0" fontId="3" fillId="0" borderId="1" xfId="49" applyFont="1" applyBorder="1" applyAlignment="1" applyProtection="1">
      <alignment horizontal="center"/>
    </xf>
    <xf numFmtId="0" fontId="3" fillId="0" borderId="1" xfId="49" applyFont="1" applyBorder="1" applyAlignment="1" applyProtection="1">
      <alignment horizontal="left"/>
    </xf>
    <xf numFmtId="0" fontId="4" fillId="0" borderId="1" xfId="49" applyFont="1" applyBorder="1" applyAlignment="1" applyProtection="1">
      <alignment horizontal="center"/>
    </xf>
    <xf numFmtId="0" fontId="3" fillId="0" borderId="0" xfId="49" applyFont="1" applyProtection="1"/>
    <xf numFmtId="0" fontId="3" fillId="0" borderId="2" xfId="49" applyFont="1" applyBorder="1" applyProtection="1"/>
    <xf numFmtId="0" fontId="3" fillId="0" borderId="3" xfId="49" applyFont="1" applyBorder="1" applyAlignment="1" applyProtection="1">
      <alignment horizontal="center"/>
    </xf>
    <xf numFmtId="0" fontId="3" fillId="0" borderId="4" xfId="49" applyFont="1" applyBorder="1" applyAlignment="1" applyProtection="1">
      <alignment horizontal="center"/>
    </xf>
    <xf numFmtId="0" fontId="3" fillId="0" borderId="3" xfId="49" applyFont="1" applyBorder="1" applyAlignment="1" applyProtection="1">
      <alignment horizontal="center" vertical="center"/>
    </xf>
    <xf numFmtId="0" fontId="3" fillId="0" borderId="0" xfId="49" applyFont="1" applyBorder="1" applyProtection="1"/>
    <xf numFmtId="0" fontId="3" fillId="0" borderId="5" xfId="49" applyFont="1" applyBorder="1" applyProtection="1"/>
    <xf numFmtId="0" fontId="5" fillId="0" borderId="6" xfId="49" applyFont="1" applyFill="1" applyBorder="1" applyAlignment="1" applyProtection="1">
      <alignment horizontal="center" wrapText="1"/>
    </xf>
    <xf numFmtId="0" fontId="5" fillId="0" borderId="7" xfId="49" applyFont="1" applyFill="1" applyBorder="1" applyAlignment="1" applyProtection="1">
      <alignment horizontal="center" wrapText="1"/>
    </xf>
    <xf numFmtId="0" fontId="5" fillId="0" borderId="8" xfId="49" applyFont="1" applyBorder="1" applyAlignment="1" applyProtection="1">
      <alignment horizontal="center"/>
    </xf>
    <xf numFmtId="0" fontId="6" fillId="0" borderId="9" xfId="49" applyFont="1" applyBorder="1" applyProtection="1"/>
    <xf numFmtId="0" fontId="6" fillId="0" borderId="10" xfId="49" applyFont="1" applyBorder="1" applyProtection="1"/>
    <xf numFmtId="0" fontId="5" fillId="0" borderId="7" xfId="49" applyFont="1" applyBorder="1" applyAlignment="1" applyProtection="1">
      <alignment horizontal="center"/>
    </xf>
    <xf numFmtId="0" fontId="5" fillId="0" borderId="11" xfId="49" applyFont="1" applyBorder="1" applyAlignment="1" applyProtection="1">
      <alignment horizontal="center"/>
    </xf>
    <xf numFmtId="0" fontId="6" fillId="0" borderId="7" xfId="49" applyFont="1" applyBorder="1" applyAlignment="1" applyProtection="1">
      <alignment horizontal="center"/>
    </xf>
    <xf numFmtId="0" fontId="6" fillId="0" borderId="12" xfId="49" applyFont="1" applyBorder="1" applyAlignment="1" applyProtection="1">
      <alignment horizontal="center"/>
    </xf>
    <xf numFmtId="0" fontId="7" fillId="0" borderId="13" xfId="49" applyFont="1" applyBorder="1" applyProtection="1"/>
    <xf numFmtId="0" fontId="5" fillId="0" borderId="5" xfId="49" applyFont="1" applyBorder="1" applyAlignment="1" applyProtection="1">
      <alignment horizontal="center"/>
    </xf>
    <xf numFmtId="2" fontId="5" fillId="2" borderId="0" xfId="49" applyNumberFormat="1" applyFont="1" applyFill="1" applyBorder="1" applyAlignment="1" applyProtection="1">
      <alignment horizontal="right"/>
    </xf>
    <xf numFmtId="176" fontId="5" fillId="2" borderId="0" xfId="49" applyNumberFormat="1" applyFont="1" applyFill="1" applyBorder="1" applyAlignment="1" applyProtection="1">
      <alignment horizontal="right"/>
    </xf>
    <xf numFmtId="0" fontId="5" fillId="0" borderId="13" xfId="49" applyFont="1" applyBorder="1" applyProtection="1"/>
    <xf numFmtId="2" fontId="5" fillId="0" borderId="0" xfId="49" applyNumberFormat="1" applyFont="1" applyFill="1" applyBorder="1" applyAlignment="1" applyProtection="1">
      <alignment horizontal="right"/>
    </xf>
    <xf numFmtId="0" fontId="5" fillId="0" borderId="0" xfId="49" applyFont="1" applyBorder="1" applyProtection="1"/>
    <xf numFmtId="0" fontId="5" fillId="0" borderId="0" xfId="49" applyFont="1" applyBorder="1" applyProtection="1">
      <protection locked="0"/>
    </xf>
    <xf numFmtId="0" fontId="8" fillId="0" borderId="0" xfId="0" applyFont="1" applyBorder="1"/>
    <xf numFmtId="2" fontId="5" fillId="2" borderId="0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right"/>
    </xf>
    <xf numFmtId="0" fontId="8" fillId="0" borderId="1" xfId="0" applyFont="1" applyBorder="1"/>
    <xf numFmtId="0" fontId="5" fillId="0" borderId="14" xfId="49" applyFont="1" applyBorder="1" applyAlignment="1" applyProtection="1">
      <alignment horizontal="center"/>
    </xf>
    <xf numFmtId="2" fontId="8" fillId="2" borderId="1" xfId="0" applyNumberFormat="1" applyFont="1" applyFill="1" applyBorder="1" applyAlignment="1">
      <alignment horizontal="right"/>
    </xf>
    <xf numFmtId="176" fontId="5" fillId="2" borderId="1" xfId="49" applyNumberFormat="1" applyFont="1" applyFill="1" applyBorder="1" applyAlignment="1" applyProtection="1">
      <alignment horizontal="right"/>
    </xf>
    <xf numFmtId="0" fontId="5" fillId="0" borderId="5" xfId="49" applyFont="1" applyBorder="1" applyAlignment="1" applyProtection="1" quotePrefix="1">
      <alignment horizontal="center"/>
    </xf>
    <xf numFmtId="0" fontId="5" fillId="0" borderId="14" xfId="49" applyFont="1" applyBorder="1" applyAlignment="1" applyProtection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PortableSSD1\I&#30424;&#24037;&#20316;&#27719;&#24635;\GDP&#26680;&#31639;\&#26032;GDP&#26680;&#31639;\&#65288;&#27979;&#35797;&#65289;2024&#24180;&#21439;&#24066;&#21306;GDP&#26680;&#31639;\0%20&#35828;&#261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PortableSSD1\I&#30424;&#24037;&#20316;&#27719;&#24635;\GDP&#26680;&#31639;\&#26032;GDP&#26680;&#31639;\&#65288;&#27979;&#35797;&#65289;2024&#24180;&#21439;&#24066;&#21306;GDP&#26680;&#31639;\2-4%20&#23395;&#24230;GDP&#26680;&#31639;&#34920;(&#22235;&#23395;&#2423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始"/>
    </sheetNames>
    <sheetDataSet>
      <sheetData sheetId="0" refreshError="1">
        <row r="1">
          <cell r="B1">
            <v>2024</v>
          </cell>
        </row>
        <row r="9">
          <cell r="B9" t="str">
            <v>临空经济区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林牧渔"/>
      <sheetName val="农林牧渔辅助"/>
      <sheetName val="工业"/>
      <sheetName val="制造"/>
      <sheetName val="金属机设修理"/>
      <sheetName val="建筑"/>
      <sheetName val="批发"/>
      <sheetName val="零售"/>
      <sheetName val="交运"/>
      <sheetName val="住宿"/>
      <sheetName val="餐饮"/>
      <sheetName val="金融"/>
      <sheetName val="房地产（K）"/>
      <sheetName val="自有房地产"/>
      <sheetName val="营利性"/>
      <sheetName val="非营利性"/>
      <sheetName val="基础数据"/>
      <sheetName val="县市区原始情况"/>
    </sheetNames>
    <sheetDataSet>
      <sheetData sheetId="0" refreshError="1">
        <row r="28">
          <cell r="D28">
            <v>11.2132608833857</v>
          </cell>
        </row>
        <row r="28">
          <cell r="F28">
            <v>11.480752088282</v>
          </cell>
        </row>
        <row r="28">
          <cell r="H28">
            <v>11.7937535639922</v>
          </cell>
        </row>
        <row r="28">
          <cell r="J28">
            <v>11.3968047682126</v>
          </cell>
        </row>
      </sheetData>
      <sheetData sheetId="1" refreshError="1">
        <row r="28">
          <cell r="D28">
            <v>0.614731702216246</v>
          </cell>
        </row>
        <row r="28">
          <cell r="F28">
            <v>0.551749375237923</v>
          </cell>
        </row>
        <row r="28">
          <cell r="H28">
            <v>0.584543019110442</v>
          </cell>
        </row>
        <row r="28">
          <cell r="J28">
            <v>0.532230535553862</v>
          </cell>
        </row>
      </sheetData>
      <sheetData sheetId="2" refreshError="1">
        <row r="28">
          <cell r="D28">
            <v>41.1916283371351</v>
          </cell>
        </row>
        <row r="28">
          <cell r="F28">
            <v>39.7414947458648</v>
          </cell>
        </row>
        <row r="28">
          <cell r="H28">
            <v>45.2653131749687</v>
          </cell>
        </row>
        <row r="28">
          <cell r="J28">
            <v>42.6708368151099</v>
          </cell>
        </row>
      </sheetData>
      <sheetData sheetId="3" refreshError="1">
        <row r="28">
          <cell r="D28">
            <v>29.6566916170621</v>
          </cell>
        </row>
        <row r="28">
          <cell r="F28">
            <v>29.3901096857881</v>
          </cell>
        </row>
        <row r="28">
          <cell r="H28">
            <v>32.1929991959021</v>
          </cell>
        </row>
        <row r="28">
          <cell r="J28">
            <v>31.0812665495677</v>
          </cell>
        </row>
      </sheetData>
      <sheetData sheetId="4" refreshError="1">
        <row r="28">
          <cell r="D28">
            <v>0.108916895348057</v>
          </cell>
        </row>
        <row r="28">
          <cell r="F28">
            <v>0.173886433276416</v>
          </cell>
        </row>
        <row r="28">
          <cell r="H28">
            <v>0.0886130301372441</v>
          </cell>
        </row>
        <row r="28">
          <cell r="J28">
            <v>0.100404428625232</v>
          </cell>
        </row>
      </sheetData>
      <sheetData sheetId="5" refreshError="1">
        <row r="28">
          <cell r="D28">
            <v>12.9553173768508</v>
          </cell>
        </row>
        <row r="28">
          <cell r="F28">
            <v>11.5554005101884</v>
          </cell>
        </row>
        <row r="28">
          <cell r="H28">
            <v>11.7220521523573</v>
          </cell>
        </row>
        <row r="28">
          <cell r="J28">
            <v>10.522785793622</v>
          </cell>
        </row>
      </sheetData>
      <sheetData sheetId="6" refreshError="1">
        <row r="28">
          <cell r="D28">
            <v>3.14701667373301</v>
          </cell>
        </row>
        <row r="28">
          <cell r="F28">
            <v>2.93931325479798</v>
          </cell>
        </row>
        <row r="28">
          <cell r="H28">
            <v>3.12618148697205</v>
          </cell>
        </row>
        <row r="28">
          <cell r="J28">
            <v>2.96817707377879</v>
          </cell>
        </row>
      </sheetData>
      <sheetData sheetId="7" refreshError="1">
        <row r="28">
          <cell r="D28">
            <v>2.18595343691895</v>
          </cell>
        </row>
        <row r="28">
          <cell r="F28">
            <v>2.01871806581325</v>
          </cell>
        </row>
        <row r="28">
          <cell r="H28">
            <v>1.95480864100928</v>
          </cell>
        </row>
        <row r="28">
          <cell r="J28">
            <v>1.81347474410879</v>
          </cell>
        </row>
      </sheetData>
      <sheetData sheetId="8" refreshError="1">
        <row r="28">
          <cell r="D28">
            <v>22.3068433511948</v>
          </cell>
        </row>
        <row r="28">
          <cell r="F28">
            <v>13.8471274500213</v>
          </cell>
        </row>
        <row r="28">
          <cell r="H28">
            <v>19.7934885444379</v>
          </cell>
        </row>
        <row r="28">
          <cell r="J28">
            <v>11.9727800092072</v>
          </cell>
        </row>
      </sheetData>
      <sheetData sheetId="9" refreshError="1">
        <row r="28">
          <cell r="D28">
            <v>0.181275766756906</v>
          </cell>
        </row>
        <row r="28">
          <cell r="F28">
            <v>0.170357798233838</v>
          </cell>
        </row>
        <row r="28">
          <cell r="H28">
            <v>0.203264650126135</v>
          </cell>
        </row>
        <row r="28">
          <cell r="J28">
            <v>0.196100706140151</v>
          </cell>
        </row>
      </sheetData>
      <sheetData sheetId="10" refreshError="1">
        <row r="28">
          <cell r="D28">
            <v>2.73230236541587</v>
          </cell>
        </row>
        <row r="28">
          <cell r="F28">
            <v>2.52525108054716</v>
          </cell>
        </row>
        <row r="28">
          <cell r="H28">
            <v>2.1836966346558</v>
          </cell>
        </row>
        <row r="28">
          <cell r="J28">
            <v>2.05475026283224</v>
          </cell>
        </row>
      </sheetData>
      <sheetData sheetId="11" refreshError="1">
        <row r="28">
          <cell r="D28">
            <v>1.61928273728556</v>
          </cell>
        </row>
        <row r="28">
          <cell r="F28">
            <v>1.63107551745432</v>
          </cell>
        </row>
        <row r="28">
          <cell r="H28">
            <v>1.63173583485998</v>
          </cell>
        </row>
        <row r="28">
          <cell r="J28">
            <v>1.62476585541714</v>
          </cell>
        </row>
      </sheetData>
      <sheetData sheetId="12" refreshError="1">
        <row r="28">
          <cell r="D28">
            <v>6.48330394297931</v>
          </cell>
        </row>
        <row r="28">
          <cell r="F28">
            <v>6.02404531746453</v>
          </cell>
        </row>
        <row r="28">
          <cell r="H28">
            <v>5.105006884577</v>
          </cell>
        </row>
        <row r="28">
          <cell r="J28">
            <v>4.57081751692831</v>
          </cell>
        </row>
      </sheetData>
      <sheetData sheetId="13" refreshError="1">
        <row r="28">
          <cell r="D28">
            <v>1.88597185388223</v>
          </cell>
        </row>
        <row r="28">
          <cell r="F28">
            <v>1.86768597288067</v>
          </cell>
        </row>
        <row r="28">
          <cell r="H28">
            <v>1.89935601460507</v>
          </cell>
        </row>
        <row r="28">
          <cell r="J28">
            <v>1.83736337936074</v>
          </cell>
        </row>
      </sheetData>
      <sheetData sheetId="14" refreshError="1">
        <row r="28">
          <cell r="D28">
            <v>14.9854768589703</v>
          </cell>
        </row>
        <row r="28">
          <cell r="F28">
            <v>13.4694829579078</v>
          </cell>
        </row>
        <row r="28">
          <cell r="H28">
            <v>12.2121082731495</v>
          </cell>
        </row>
        <row r="28">
          <cell r="J28">
            <v>11.6953224465958</v>
          </cell>
        </row>
      </sheetData>
      <sheetData sheetId="15" refreshError="1">
        <row r="28">
          <cell r="D28">
            <v>6.48422149036205</v>
          </cell>
        </row>
        <row r="28">
          <cell r="F28">
            <v>6.37751029932329</v>
          </cell>
        </row>
        <row r="28">
          <cell r="H28">
            <v>4.93371253701939</v>
          </cell>
        </row>
        <row r="28">
          <cell r="J28">
            <v>4.87977929689179</v>
          </cell>
        </row>
      </sheetData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E35" sqref="E35"/>
    </sheetView>
  </sheetViews>
  <sheetFormatPr defaultColWidth="9" defaultRowHeight="13.5" outlineLevelCol="6"/>
  <cols>
    <col min="1" max="1" width="30.625" customWidth="1"/>
    <col min="2" max="2" width="3" customWidth="1"/>
    <col min="4" max="4" width="14.125" customWidth="1"/>
    <col min="6" max="6" width="17.5" customWidth="1"/>
  </cols>
  <sheetData>
    <row r="1" ht="18.75" spans="1:7">
      <c r="A1" s="1" t="str">
        <f>CONCATENATE([1]开始!$B$1,"年4季度地区生产总值报表")</f>
        <v>2024年4季度地区生产总值报表</v>
      </c>
      <c r="B1" s="2"/>
      <c r="C1" s="2"/>
      <c r="D1" s="2"/>
      <c r="E1" s="2"/>
      <c r="F1" s="2"/>
      <c r="G1" s="2"/>
    </row>
    <row r="2" ht="14.25" spans="1:7">
      <c r="A2" s="3" t="str">
        <f>[1]开始!$B$9</f>
        <v>临空经济区</v>
      </c>
      <c r="B2" s="4"/>
      <c r="C2" s="5"/>
      <c r="D2" s="5"/>
      <c r="E2" s="5"/>
      <c r="F2" s="5"/>
      <c r="G2" s="5"/>
    </row>
    <row r="3" spans="1:7">
      <c r="A3" s="6"/>
      <c r="B3" s="7"/>
      <c r="C3" s="8"/>
      <c r="D3" s="9"/>
      <c r="E3" s="10"/>
      <c r="F3" s="10"/>
      <c r="G3" s="8"/>
    </row>
    <row r="4" spans="1:7">
      <c r="A4" s="11"/>
      <c r="B4" s="12"/>
      <c r="C4" s="13" t="s">
        <v>0</v>
      </c>
      <c r="D4" s="14"/>
      <c r="E4" s="13" t="s">
        <v>1</v>
      </c>
      <c r="F4" s="14"/>
      <c r="G4" s="15"/>
    </row>
    <row r="5" spans="1:7">
      <c r="A5" s="16"/>
      <c r="B5" s="17"/>
      <c r="C5" s="18" t="s">
        <v>2</v>
      </c>
      <c r="D5" s="18" t="s">
        <v>2</v>
      </c>
      <c r="E5" s="18" t="s">
        <v>2</v>
      </c>
      <c r="F5" s="18" t="s">
        <v>2</v>
      </c>
      <c r="G5" s="19" t="s">
        <v>2</v>
      </c>
    </row>
    <row r="6" spans="1:7">
      <c r="A6" s="20" t="s">
        <v>3</v>
      </c>
      <c r="B6" s="21" t="s">
        <v>4</v>
      </c>
      <c r="C6" s="18" t="s">
        <v>5</v>
      </c>
      <c r="D6" s="18" t="s">
        <v>6</v>
      </c>
      <c r="E6" s="18" t="s">
        <v>5</v>
      </c>
      <c r="F6" s="18" t="s">
        <v>6</v>
      </c>
      <c r="G6" s="19">
        <v>10</v>
      </c>
    </row>
    <row r="7" spans="1:7">
      <c r="A7" s="22" t="s">
        <v>7</v>
      </c>
      <c r="B7" s="37" t="s">
        <v>8</v>
      </c>
      <c r="C7" s="24">
        <f>C29+C30+C31</f>
        <v>127.371855074871</v>
      </c>
      <c r="D7" s="24">
        <f>D29+D30+D31</f>
        <v>113.648215058779</v>
      </c>
      <c r="E7" s="24">
        <f>E29+E30+E31</f>
        <v>121.82447839273</v>
      </c>
      <c r="F7" s="24">
        <f>F29+F30+F31</f>
        <v>108.203758668205</v>
      </c>
      <c r="G7" s="25">
        <f t="shared" ref="G7:G31" si="0">E7/F7*100-100</f>
        <v>12.5880282646107</v>
      </c>
    </row>
    <row r="8" spans="1:7">
      <c r="A8" s="26" t="s">
        <v>9</v>
      </c>
      <c r="B8" s="37" t="s">
        <v>10</v>
      </c>
      <c r="C8" s="27">
        <f>[2]农林牧渔!D28</f>
        <v>11.2132608833857</v>
      </c>
      <c r="D8" s="27">
        <f>[2]农林牧渔!F28</f>
        <v>11.480752088282</v>
      </c>
      <c r="E8" s="27">
        <f>[2]农林牧渔!H28</f>
        <v>11.7937535639922</v>
      </c>
      <c r="F8" s="27">
        <f>[2]农林牧渔!J28</f>
        <v>11.3968047682126</v>
      </c>
      <c r="G8" s="25">
        <f t="shared" si="0"/>
        <v>3.48298320321103</v>
      </c>
    </row>
    <row r="9" spans="1:7">
      <c r="A9" s="26" t="s">
        <v>11</v>
      </c>
      <c r="B9" s="37" t="s">
        <v>12</v>
      </c>
      <c r="C9" s="27">
        <f>[2]农林牧渔辅助!D28</f>
        <v>0.614731702216246</v>
      </c>
      <c r="D9" s="27">
        <f>[2]农林牧渔辅助!F28</f>
        <v>0.551749375237923</v>
      </c>
      <c r="E9" s="27">
        <f>[2]农林牧渔辅助!H28</f>
        <v>0.584543019110442</v>
      </c>
      <c r="F9" s="27">
        <f>[2]农林牧渔辅助!J28</f>
        <v>0.532230535553862</v>
      </c>
      <c r="G9" s="25">
        <f t="shared" si="0"/>
        <v>9.8289143636115</v>
      </c>
    </row>
    <row r="10" spans="1:7">
      <c r="A10" s="28" t="s">
        <v>13</v>
      </c>
      <c r="B10" s="37" t="s">
        <v>14</v>
      </c>
      <c r="C10" s="24">
        <f>[2]工业!$D$28</f>
        <v>41.1916283371351</v>
      </c>
      <c r="D10" s="24">
        <f>[2]工业!$F$28</f>
        <v>39.7414947458648</v>
      </c>
      <c r="E10" s="24">
        <f>[2]工业!$H$28</f>
        <v>45.2653131749687</v>
      </c>
      <c r="F10" s="24">
        <f>[2]工业!$J$28</f>
        <v>42.6708368151099</v>
      </c>
      <c r="G10" s="25">
        <f t="shared" si="0"/>
        <v>6.0802097017701</v>
      </c>
    </row>
    <row r="11" spans="1:7">
      <c r="A11" s="26" t="s">
        <v>15</v>
      </c>
      <c r="B11" s="37" t="s">
        <v>16</v>
      </c>
      <c r="C11" s="27"/>
      <c r="D11" s="27"/>
      <c r="E11" s="27"/>
      <c r="F11" s="27"/>
      <c r="G11" s="25" t="e">
        <f t="shared" si="0"/>
        <v>#DIV/0!</v>
      </c>
    </row>
    <row r="12" spans="1:7">
      <c r="A12" s="26" t="s">
        <v>17</v>
      </c>
      <c r="B12" s="37" t="s">
        <v>18</v>
      </c>
      <c r="C12" s="27">
        <f>[2]制造!$D$28</f>
        <v>29.6566916170621</v>
      </c>
      <c r="D12" s="27">
        <f>[2]制造!$F$28</f>
        <v>29.3901096857881</v>
      </c>
      <c r="E12" s="27">
        <f>[2]制造!$H$28</f>
        <v>32.1929991959021</v>
      </c>
      <c r="F12" s="27">
        <f>[2]制造!$J$28</f>
        <v>31.0812665495677</v>
      </c>
      <c r="G12" s="25">
        <f t="shared" si="0"/>
        <v>3.57685760508322</v>
      </c>
    </row>
    <row r="13" spans="1:7">
      <c r="A13" s="26" t="s">
        <v>19</v>
      </c>
      <c r="B13" s="37" t="s">
        <v>20</v>
      </c>
      <c r="C13" s="27">
        <f>[2]金属机设修理!$D$28</f>
        <v>0.108916895348057</v>
      </c>
      <c r="D13" s="27">
        <f>[2]金属机设修理!$F$28</f>
        <v>0.173886433276416</v>
      </c>
      <c r="E13" s="27">
        <f>[2]金属机设修理!$H$28</f>
        <v>0.0886130301372441</v>
      </c>
      <c r="F13" s="27">
        <f>[2]金属机设修理!$J$28</f>
        <v>0.100404428625232</v>
      </c>
      <c r="G13" s="25">
        <f t="shared" si="0"/>
        <v>-11.7439027834124</v>
      </c>
    </row>
    <row r="14" spans="1:7">
      <c r="A14" s="26" t="s">
        <v>21</v>
      </c>
      <c r="B14" s="37" t="s">
        <v>22</v>
      </c>
      <c r="C14" s="27">
        <f>[2]建筑!$D$28</f>
        <v>12.9553173768508</v>
      </c>
      <c r="D14" s="27">
        <f>[2]建筑!$F$28</f>
        <v>11.5554005101884</v>
      </c>
      <c r="E14" s="27">
        <f>[2]建筑!$H$28</f>
        <v>11.7220521523573</v>
      </c>
      <c r="F14" s="27">
        <f>[2]建筑!$J$28</f>
        <v>10.522785793622</v>
      </c>
      <c r="G14" s="25">
        <f t="shared" si="0"/>
        <v>11.3968523379255</v>
      </c>
    </row>
    <row r="15" spans="1:7">
      <c r="A15" s="26" t="s">
        <v>23</v>
      </c>
      <c r="B15" s="37" t="s">
        <v>24</v>
      </c>
      <c r="C15" s="24">
        <f>C16+C17</f>
        <v>5.33297011065196</v>
      </c>
      <c r="D15" s="24">
        <f>D16+D17</f>
        <v>4.95803132061123</v>
      </c>
      <c r="E15" s="24">
        <f>E16+E17</f>
        <v>5.08099012798133</v>
      </c>
      <c r="F15" s="24">
        <f>F16+F17</f>
        <v>4.78165181788758</v>
      </c>
      <c r="G15" s="25">
        <f t="shared" si="0"/>
        <v>6.26014443322624</v>
      </c>
    </row>
    <row r="16" spans="1:7">
      <c r="A16" s="26" t="s">
        <v>25</v>
      </c>
      <c r="B16" s="37" t="s">
        <v>26</v>
      </c>
      <c r="C16" s="27">
        <f>[2]批发!$D$28</f>
        <v>3.14701667373301</v>
      </c>
      <c r="D16" s="27">
        <f>[2]批发!$F$28</f>
        <v>2.93931325479798</v>
      </c>
      <c r="E16" s="27">
        <f>[2]批发!$H$28</f>
        <v>3.12618148697205</v>
      </c>
      <c r="F16" s="27">
        <f>[2]批发!$J$28</f>
        <v>2.96817707377879</v>
      </c>
      <c r="G16" s="25">
        <f t="shared" si="0"/>
        <v>5.32328123510854</v>
      </c>
    </row>
    <row r="17" spans="1:7">
      <c r="A17" s="26" t="s">
        <v>27</v>
      </c>
      <c r="B17" s="37" t="s">
        <v>28</v>
      </c>
      <c r="C17" s="27">
        <f>[2]零售!$D$28</f>
        <v>2.18595343691895</v>
      </c>
      <c r="D17" s="27">
        <f>[2]零售!$F$28</f>
        <v>2.01871806581325</v>
      </c>
      <c r="E17" s="27">
        <f>[2]零售!$H$28</f>
        <v>1.95480864100928</v>
      </c>
      <c r="F17" s="27">
        <f>[2]零售!$J$28</f>
        <v>1.81347474410879</v>
      </c>
      <c r="G17" s="25">
        <f t="shared" si="0"/>
        <v>7.79354095553985</v>
      </c>
    </row>
    <row r="18" spans="1:7">
      <c r="A18" s="26" t="s">
        <v>29</v>
      </c>
      <c r="B18" s="37" t="s">
        <v>30</v>
      </c>
      <c r="C18" s="27">
        <f>[2]交运!$D$28</f>
        <v>22.3068433511948</v>
      </c>
      <c r="D18" s="27">
        <f>[2]交运!$F$28</f>
        <v>13.8471274500213</v>
      </c>
      <c r="E18" s="27">
        <f>[2]交运!$H$28</f>
        <v>19.7934885444379</v>
      </c>
      <c r="F18" s="27">
        <f>[2]交运!$J$28</f>
        <v>11.9727800092072</v>
      </c>
      <c r="G18" s="25">
        <f t="shared" si="0"/>
        <v>65.3207402893604</v>
      </c>
    </row>
    <row r="19" spans="1:7">
      <c r="A19" s="26" t="s">
        <v>31</v>
      </c>
      <c r="B19" s="37" t="s">
        <v>32</v>
      </c>
      <c r="C19" s="24">
        <f>C20+C21</f>
        <v>2.91357813217278</v>
      </c>
      <c r="D19" s="24">
        <f>D20+D21</f>
        <v>2.695608878781</v>
      </c>
      <c r="E19" s="24">
        <f>E20+E21</f>
        <v>2.38696128478194</v>
      </c>
      <c r="F19" s="24">
        <f>F20+F21</f>
        <v>2.25085096897239</v>
      </c>
      <c r="G19" s="25">
        <f t="shared" si="0"/>
        <v>6.04706032011015</v>
      </c>
    </row>
    <row r="20" spans="1:7">
      <c r="A20" s="26" t="s">
        <v>33</v>
      </c>
      <c r="B20" s="37" t="s">
        <v>34</v>
      </c>
      <c r="C20" s="27">
        <f>[2]住宿!$D$28</f>
        <v>0.181275766756906</v>
      </c>
      <c r="D20" s="27">
        <f>[2]住宿!$F$28</f>
        <v>0.170357798233838</v>
      </c>
      <c r="E20" s="27">
        <f>[2]住宿!$H$28</f>
        <v>0.203264650126135</v>
      </c>
      <c r="F20" s="27">
        <f>[2]住宿!$J$28</f>
        <v>0.196100706140151</v>
      </c>
      <c r="G20" s="25">
        <f t="shared" si="0"/>
        <v>3.65319642493486</v>
      </c>
    </row>
    <row r="21" spans="1:7">
      <c r="A21" s="26" t="s">
        <v>35</v>
      </c>
      <c r="B21" s="37" t="s">
        <v>36</v>
      </c>
      <c r="C21" s="27">
        <f>[2]餐饮!$D$28</f>
        <v>2.73230236541587</v>
      </c>
      <c r="D21" s="27">
        <f>[2]餐饮!$F$28</f>
        <v>2.52525108054716</v>
      </c>
      <c r="E21" s="27">
        <f>[2]餐饮!$H$28</f>
        <v>2.1836966346558</v>
      </c>
      <c r="F21" s="27">
        <f>[2]餐饮!$J$28</f>
        <v>2.05475026283224</v>
      </c>
      <c r="G21" s="25">
        <f t="shared" si="0"/>
        <v>6.27552526241423</v>
      </c>
    </row>
    <row r="22" spans="1:7">
      <c r="A22" s="26" t="s">
        <v>37</v>
      </c>
      <c r="B22" s="37" t="s">
        <v>38</v>
      </c>
      <c r="C22" s="27">
        <f>[2]金融!$D$28</f>
        <v>1.61928273728556</v>
      </c>
      <c r="D22" s="27">
        <f>[2]金融!$F$28</f>
        <v>1.63107551745432</v>
      </c>
      <c r="E22" s="27">
        <f>[2]金融!$H$28</f>
        <v>1.63173583485998</v>
      </c>
      <c r="F22" s="27">
        <f>[2]金融!$J$28</f>
        <v>1.62476585541714</v>
      </c>
      <c r="G22" s="25">
        <f t="shared" si="0"/>
        <v>0.428983623677297</v>
      </c>
    </row>
    <row r="23" spans="1:7">
      <c r="A23" s="26" t="s">
        <v>39</v>
      </c>
      <c r="B23" s="37" t="s">
        <v>40</v>
      </c>
      <c r="C23" s="24">
        <f>C24+C25</f>
        <v>8.36927579686154</v>
      </c>
      <c r="D23" s="24">
        <f>D24+D25</f>
        <v>7.8917312903452</v>
      </c>
      <c r="E23" s="24">
        <f>E24+E25</f>
        <v>7.00436289918207</v>
      </c>
      <c r="F23" s="24">
        <f>F24+F25</f>
        <v>6.40818089628905</v>
      </c>
      <c r="G23" s="25">
        <f t="shared" si="0"/>
        <v>9.30345151832819</v>
      </c>
    </row>
    <row r="24" spans="1:7">
      <c r="A24" s="26" t="s">
        <v>41</v>
      </c>
      <c r="B24" s="37" t="s">
        <v>42</v>
      </c>
      <c r="C24" s="27">
        <f>'[2]房地产（K）'!$D$28</f>
        <v>6.48330394297931</v>
      </c>
      <c r="D24" s="27">
        <f>'[2]房地产（K）'!$F$28</f>
        <v>6.02404531746453</v>
      </c>
      <c r="E24" s="27">
        <f>'[2]房地产（K）'!$H$28</f>
        <v>5.105006884577</v>
      </c>
      <c r="F24" s="27">
        <f>'[2]房地产（K）'!$J$28</f>
        <v>4.57081751692831</v>
      </c>
      <c r="G24" s="25">
        <f t="shared" si="0"/>
        <v>11.6869545911707</v>
      </c>
    </row>
    <row r="25" spans="1:7">
      <c r="A25" s="26" t="s">
        <v>43</v>
      </c>
      <c r="B25" s="37" t="s">
        <v>44</v>
      </c>
      <c r="C25" s="27">
        <f>[2]自有房地产!$D$28</f>
        <v>1.88597185388223</v>
      </c>
      <c r="D25" s="27">
        <f>[2]自有房地产!$F$28</f>
        <v>1.86768597288067</v>
      </c>
      <c r="E25" s="27">
        <f>[2]自有房地产!$H$28</f>
        <v>1.89935601460507</v>
      </c>
      <c r="F25" s="27">
        <f>[2]自有房地产!$J$28</f>
        <v>1.83736337936074</v>
      </c>
      <c r="G25" s="25">
        <f t="shared" si="0"/>
        <v>3.37399971833001</v>
      </c>
    </row>
    <row r="26" spans="1:7">
      <c r="A26" s="26" t="s">
        <v>45</v>
      </c>
      <c r="B26" s="37" t="s">
        <v>46</v>
      </c>
      <c r="C26" s="24">
        <f>C27+C28</f>
        <v>21.4696983493324</v>
      </c>
      <c r="D26" s="24">
        <f>D27+D28</f>
        <v>19.8469932572311</v>
      </c>
      <c r="E26" s="24">
        <f>E27+E28</f>
        <v>17.1458208101689</v>
      </c>
      <c r="F26" s="24">
        <f>F27+F28</f>
        <v>16.5751017434876</v>
      </c>
      <c r="G26" s="25">
        <f t="shared" si="0"/>
        <v>3.44323115184217</v>
      </c>
    </row>
    <row r="27" spans="1:7">
      <c r="A27" s="28" t="s">
        <v>47</v>
      </c>
      <c r="B27" s="37" t="s">
        <v>48</v>
      </c>
      <c r="C27" s="27">
        <f>[2]营利性!$D$28</f>
        <v>14.9854768589703</v>
      </c>
      <c r="D27" s="27">
        <f>[2]营利性!$F$28</f>
        <v>13.4694829579078</v>
      </c>
      <c r="E27" s="27">
        <f>[2]营利性!$H$28</f>
        <v>12.2121082731495</v>
      </c>
      <c r="F27" s="27">
        <f>[2]营利性!$J$28</f>
        <v>11.6953224465958</v>
      </c>
      <c r="G27" s="25">
        <f t="shared" si="0"/>
        <v>4.41873944830076</v>
      </c>
    </row>
    <row r="28" spans="1:7">
      <c r="A28" s="29" t="s">
        <v>49</v>
      </c>
      <c r="B28" s="37" t="s">
        <v>50</v>
      </c>
      <c r="C28" s="27">
        <f>[2]非营利性!$D$28</f>
        <v>6.48422149036205</v>
      </c>
      <c r="D28" s="27">
        <f>[2]非营利性!$F$28</f>
        <v>6.37751029932329</v>
      </c>
      <c r="E28" s="27">
        <f>[2]非营利性!$H$28</f>
        <v>4.93371253701939</v>
      </c>
      <c r="F28" s="27">
        <f>[2]非营利性!$J$28</f>
        <v>4.87977929689179</v>
      </c>
      <c r="G28" s="25">
        <f t="shared" si="0"/>
        <v>1.10523933248277</v>
      </c>
    </row>
    <row r="29" spans="1:7">
      <c r="A29" s="30" t="s">
        <v>51</v>
      </c>
      <c r="B29" s="37" t="s">
        <v>52</v>
      </c>
      <c r="C29" s="31">
        <f>C8-C9</f>
        <v>10.5985291811695</v>
      </c>
      <c r="D29" s="31">
        <f>D8-D9</f>
        <v>10.9290027130441</v>
      </c>
      <c r="E29" s="31">
        <f>E8-E9</f>
        <v>11.2092105448818</v>
      </c>
      <c r="F29" s="31">
        <f>F8-F9</f>
        <v>10.8645742326587</v>
      </c>
      <c r="G29" s="25">
        <f t="shared" si="0"/>
        <v>3.17211061237033</v>
      </c>
    </row>
    <row r="30" spans="1:7">
      <c r="A30" s="30" t="s">
        <v>53</v>
      </c>
      <c r="B30" s="37" t="s">
        <v>54</v>
      </c>
      <c r="C30" s="32">
        <f>C10+C14-C11-C13</f>
        <v>54.0380288186378</v>
      </c>
      <c r="D30" s="32">
        <f>D10+D14-D11-D13</f>
        <v>51.1230088227768</v>
      </c>
      <c r="E30" s="32">
        <f>E10+E14-E11-E13</f>
        <v>56.8987522971888</v>
      </c>
      <c r="F30" s="32">
        <f>F10+F14-F11-F13</f>
        <v>53.0932181801067</v>
      </c>
      <c r="G30" s="25">
        <f t="shared" si="0"/>
        <v>7.1676463539518</v>
      </c>
    </row>
    <row r="31" ht="14.25" spans="1:7">
      <c r="A31" s="33" t="s">
        <v>55</v>
      </c>
      <c r="B31" s="38" t="s">
        <v>56</v>
      </c>
      <c r="C31" s="35">
        <f>C9+C11+C13+C15+C18+C19+C22+C23+C26</f>
        <v>62.7352970750633</v>
      </c>
      <c r="D31" s="35">
        <f>D9+D11+D13+D15+D18+D19+D22+D23+D26</f>
        <v>51.5962035229585</v>
      </c>
      <c r="E31" s="35">
        <f>E9+E11+E13+E15+E18+E19+E22+E23+E26</f>
        <v>53.7165155506598</v>
      </c>
      <c r="F31" s="35">
        <f>F9+F11+F13+F15+F18+F19+F22+F23+F26</f>
        <v>44.24596625544</v>
      </c>
      <c r="G31" s="36">
        <f t="shared" si="0"/>
        <v>21.4043224653396</v>
      </c>
    </row>
  </sheetData>
  <mergeCells count="5">
    <mergeCell ref="A1:G1"/>
    <mergeCell ref="C3:D3"/>
    <mergeCell ref="E3:G3"/>
    <mergeCell ref="C4:D4"/>
    <mergeCell ref="E4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2025-01-19T09:29:00Z</dcterms:created>
  <dcterms:modified xsi:type="dcterms:W3CDTF">2025-02-24T02:32:11Z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9C555F8C9142496DB8A7AD7E1F70B23A_13</vt:lpwstr>
  </property>
  <property fmtid="{D5CDD505-2E9C-101B-9397-08002B2CF9AE}" pid="3" name="KSOProductBuildVer">
    <vt:lpwstr>2052-12.1.0.19770</vt:lpwstr>
  </property>
</Properties>
</file>