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05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<sst xmlns="http://schemas.openxmlformats.org/spreadsheetml/2006/main" count="59" uniqueCount="55">
  <si>
    <t>现价</t>
  </si>
  <si>
    <t>不变价</t>
  </si>
  <si>
    <t>累计</t>
  </si>
  <si>
    <t>甲</t>
  </si>
  <si>
    <t>乙</t>
  </si>
  <si>
    <t>地区生产总值</t>
  </si>
  <si>
    <t>01</t>
  </si>
  <si>
    <t xml:space="preserve">  农、林、牧、渔业</t>
  </si>
  <si>
    <t>02</t>
  </si>
  <si>
    <t xml:space="preserve">   #农林牧渔专业及辅助性活动</t>
  </si>
  <si>
    <t>03</t>
  </si>
  <si>
    <t xml:space="preserve">  工业</t>
  </si>
  <si>
    <t>05</t>
  </si>
  <si>
    <t xml:space="preserve">     #开采专业及辅助性活动</t>
  </si>
  <si>
    <t>06</t>
  </si>
  <si>
    <t xml:space="preserve">     #制造业</t>
  </si>
  <si>
    <t>07</t>
  </si>
  <si>
    <t xml:space="preserve">     #金属制品、机械和设备修理业</t>
  </si>
  <si>
    <t>08</t>
  </si>
  <si>
    <t xml:space="preserve">  建筑业</t>
  </si>
  <si>
    <t>10</t>
  </si>
  <si>
    <t xml:space="preserve">  批发和零售业</t>
  </si>
  <si>
    <t>11</t>
  </si>
  <si>
    <t xml:space="preserve">     批发业</t>
  </si>
  <si>
    <t>12</t>
  </si>
  <si>
    <t xml:space="preserve">     零售业</t>
  </si>
  <si>
    <t>13</t>
  </si>
  <si>
    <t xml:space="preserve">  交通运输、仓储和邮政业</t>
  </si>
  <si>
    <t>14</t>
  </si>
  <si>
    <t xml:space="preserve">  住宿和餐饮业</t>
  </si>
  <si>
    <t>15</t>
  </si>
  <si>
    <t xml:space="preserve">     住宿业</t>
  </si>
  <si>
    <t>16</t>
  </si>
  <si>
    <t xml:space="preserve">     餐饮业</t>
  </si>
  <si>
    <t>17</t>
  </si>
  <si>
    <t xml:space="preserve">  金融业</t>
  </si>
  <si>
    <t>18</t>
  </si>
  <si>
    <t xml:space="preserve">  房地产业</t>
  </si>
  <si>
    <t>19</t>
  </si>
  <si>
    <t xml:space="preserve">     房地产业(K门类)</t>
  </si>
  <si>
    <t>20</t>
  </si>
  <si>
    <t xml:space="preserve">     居民自由住房服务</t>
  </si>
  <si>
    <t>21</t>
  </si>
  <si>
    <t xml:space="preserve">  其他服务业</t>
  </si>
  <si>
    <t>22</t>
  </si>
  <si>
    <t xml:space="preserve">     营利性服务业</t>
  </si>
  <si>
    <t>23</t>
  </si>
  <si>
    <t xml:space="preserve">     非营利性服务业</t>
  </si>
  <si>
    <t>24</t>
  </si>
  <si>
    <t>第一产业</t>
  </si>
  <si>
    <t>25</t>
  </si>
  <si>
    <t>第二产业</t>
  </si>
  <si>
    <t>26</t>
  </si>
  <si>
    <t>第三产业</t>
  </si>
  <si>
    <t>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</si>
</sst>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0">
    <font>
      <sz val="11"/>
      <color theme="1"/>
      <name val="宋体"/>
      <charset val="134"/>
      <scheme val="minor"/>
    </font>
    <font>
      <sz val="14"/>
      <color rgb="FF0000FF"/>
      <name val="Times New Roman"/>
      <charset val="134"/>
    </font>
    <font>
      <sz val="14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</cellStyleXfs>
  <cellXfs count="36">
    <xf numFmtId="0" fontId="0" fillId="0" borderId="0" xfId="0"/>
    <xf numFmtId="0" fontId="1" fillId="0" borderId="0" xfId="49" applyFont="1" applyAlignment="1" applyProtection="1">
      <alignment horizontal="center"/>
    </xf>
    <xf numFmtId="0" fontId="2" fillId="0" borderId="0" xfId="49" applyFont="1" applyAlignment="1" applyProtection="1">
      <alignment horizontal="center"/>
    </xf>
    <xf numFmtId="0" fontId="3" fillId="0" borderId="1" xfId="49" applyFont="1" applyBorder="1" applyAlignment="1" applyProtection="1">
      <alignment horizontal="center"/>
    </xf>
    <xf numFmtId="0" fontId="3" fillId="0" borderId="1" xfId="49" applyFont="1" applyBorder="1" applyAlignment="1" applyProtection="1">
      <alignment horizontal="left"/>
    </xf>
    <xf numFmtId="0" fontId="4" fillId="0" borderId="1" xfId="49" applyFont="1" applyBorder="1" applyAlignment="1" applyProtection="1">
      <alignment horizontal="center"/>
    </xf>
    <xf numFmtId="0" fontId="3" fillId="0" borderId="0" xfId="49" applyFont="1" applyProtection="1"/>
    <xf numFmtId="0" fontId="3" fillId="0" borderId="2" xfId="49" applyFont="1" applyBorder="1" applyProtection="1"/>
    <xf numFmtId="0" fontId="3" fillId="0" borderId="3" xfId="49" applyFont="1" applyBorder="1" applyAlignment="1" applyProtection="1">
      <alignment horizontal="center"/>
    </xf>
    <xf numFmtId="0" fontId="3" fillId="0" borderId="4" xfId="49" applyFont="1" applyBorder="1" applyAlignment="1" applyProtection="1">
      <alignment horizontal="center"/>
    </xf>
    <xf numFmtId="0" fontId="3" fillId="0" borderId="3" xfId="49" applyFont="1" applyBorder="1" applyAlignment="1" applyProtection="1">
      <alignment horizontal="center" vertical="center"/>
    </xf>
    <xf numFmtId="0" fontId="3" fillId="0" borderId="0" xfId="49" applyFont="1" applyBorder="1" applyProtection="1"/>
    <xf numFmtId="0" fontId="3" fillId="0" borderId="5" xfId="49" applyFont="1" applyBorder="1" applyProtection="1"/>
    <xf numFmtId="0" fontId="5" fillId="0" borderId="6" xfId="49" applyFont="1" applyBorder="1" applyAlignment="1" applyProtection="1">
      <alignment horizontal="center"/>
    </xf>
    <xf numFmtId="0" fontId="5" fillId="0" borderId="7" xfId="49" applyFont="1" applyBorder="1" applyAlignment="1" applyProtection="1">
      <alignment horizontal="center"/>
    </xf>
    <xf numFmtId="0" fontId="3" fillId="0" borderId="8" xfId="49" applyFont="1" applyBorder="1" applyAlignment="1" applyProtection="1">
      <alignment horizontal="center"/>
    </xf>
    <xf numFmtId="0" fontId="6" fillId="0" borderId="7" xfId="49" applyFont="1" applyBorder="1" applyProtection="1"/>
    <xf numFmtId="0" fontId="6" fillId="0" borderId="9" xfId="49" applyFont="1" applyBorder="1" applyProtection="1"/>
    <xf numFmtId="0" fontId="6" fillId="0" borderId="6" xfId="49" applyFont="1" applyBorder="1" applyAlignment="1" applyProtection="1">
      <alignment horizontal="center"/>
    </xf>
    <xf numFmtId="0" fontId="6" fillId="0" borderId="10" xfId="49" applyFont="1" applyBorder="1" applyAlignment="1" applyProtection="1">
      <alignment horizontal="center"/>
    </xf>
    <xf numFmtId="0" fontId="6" fillId="0" borderId="11" xfId="49" applyFont="1" applyBorder="1" applyAlignment="1" applyProtection="1">
      <alignment horizontal="center"/>
    </xf>
    <xf numFmtId="0" fontId="7" fillId="0" borderId="12" xfId="49" applyFont="1" applyBorder="1" applyProtection="1"/>
    <xf numFmtId="0" fontId="8" fillId="0" borderId="5" xfId="49" applyFont="1" applyBorder="1" applyAlignment="1" applyProtection="1">
      <alignment horizontal="center"/>
    </xf>
    <xf numFmtId="2" fontId="8" fillId="2" borderId="0" xfId="49" applyNumberFormat="1" applyFont="1" applyFill="1" applyBorder="1" applyAlignment="1" applyProtection="1">
      <alignment horizontal="right"/>
    </xf>
    <xf numFmtId="176" fontId="8" fillId="2" borderId="0" xfId="49" applyNumberFormat="1" applyFont="1" applyFill="1" applyBorder="1" applyAlignment="1" applyProtection="1">
      <alignment horizontal="right"/>
    </xf>
    <xf numFmtId="0" fontId="8" fillId="0" borderId="12" xfId="49" applyFont="1" applyBorder="1" applyProtection="1"/>
    <xf numFmtId="2" fontId="8" fillId="0" borderId="0" xfId="49" applyNumberFormat="1" applyFont="1" applyFill="1" applyBorder="1" applyAlignment="1" applyProtection="1">
      <alignment horizontal="right"/>
    </xf>
    <xf numFmtId="0" fontId="8" fillId="0" borderId="0" xfId="49" applyFont="1" applyBorder="1" applyProtection="1"/>
    <xf numFmtId="0" fontId="8" fillId="0" borderId="0" xfId="49" applyFont="1" applyBorder="1" applyProtection="1">
      <protection locked="0"/>
    </xf>
    <xf numFmtId="0" fontId="9" fillId="0" borderId="0" xfId="0" applyFont="1" applyBorder="1"/>
    <xf numFmtId="2" fontId="8" fillId="2" borderId="0" xfId="0" applyNumberFormat="1" applyFont="1" applyFill="1" applyBorder="1" applyAlignment="1">
      <alignment horizontal="right"/>
    </xf>
    <xf numFmtId="2" fontId="9" fillId="2" borderId="0" xfId="0" applyNumberFormat="1" applyFont="1" applyFill="1" applyBorder="1" applyAlignment="1">
      <alignment horizontal="right"/>
    </xf>
    <xf numFmtId="0" fontId="9" fillId="0" borderId="1" xfId="0" applyFont="1" applyBorder="1"/>
    <xf numFmtId="0" fontId="8" fillId="0" borderId="13" xfId="49" applyFont="1" applyBorder="1" applyAlignment="1" applyProtection="1">
      <alignment horizontal="center"/>
    </xf>
    <xf numFmtId="2" fontId="9" fillId="2" borderId="1" xfId="0" applyNumberFormat="1" applyFont="1" applyFill="1" applyBorder="1" applyAlignment="1">
      <alignment horizontal="right"/>
    </xf>
    <xf numFmtId="176" fontId="8" fillId="2" borderId="1" xfId="49" applyNumberFormat="1" applyFont="1" applyFill="1" applyBorder="1" applyAlignment="1" applyProtection="1">
      <alignment horizontal="right"/>
    </xf>
    <xf numFmtId="0" fontId="8" fillId="0" borderId="5" xfId="49" applyFont="1" applyBorder="1" applyAlignment="1" applyProtection="1" quotePrefix="1">
      <alignment horizontal="center"/>
    </xf>
    <xf numFmtId="0" fontId="8" fillId="0" borderId="13" xfId="49" applyFont="1" applyBorder="1" applyAlignment="1" applyProtection="1" quotePrefix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_Sheet1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GDP&#26680;&#31639;\&#26032;GDP&#26680;&#31639;\&#65288;&#27979;&#35797;&#65289;2024&#24180;&#21439;&#24066;&#21306;GDP&#26680;&#31639;\0%20&#35828;&#261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GDP&#26680;&#31639;\&#26032;GDP&#26680;&#31639;\&#65288;&#27979;&#35797;&#65289;2024&#24180;&#21439;&#24066;&#21306;GDP&#26680;&#31639;\2-2%20&#23395;&#24230;GDP&#26680;&#31639;&#34920;(&#20108;&#23395;&#2423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开始"/>
    </sheetNames>
    <sheetDataSet>
      <sheetData sheetId="0" refreshError="1">
        <row r="1">
          <cell r="B1">
            <v>2024</v>
          </cell>
        </row>
        <row r="9">
          <cell r="B9" t="str">
            <v>临空经济区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农林牧渔"/>
      <sheetName val="农林牧渔辅助"/>
      <sheetName val="工业"/>
      <sheetName val="制造"/>
      <sheetName val="金属机设修理"/>
      <sheetName val="建筑"/>
      <sheetName val="批发"/>
      <sheetName val="零售"/>
      <sheetName val="交运"/>
      <sheetName val="住宿"/>
      <sheetName val="餐饮"/>
      <sheetName val="金融"/>
      <sheetName val="房地产（K）"/>
      <sheetName val="自有房地产"/>
      <sheetName val="营利性"/>
      <sheetName val="非营利性"/>
      <sheetName val="基础数据"/>
      <sheetName val="县市区原始情况"/>
    </sheetNames>
    <sheetDataSet>
      <sheetData sheetId="0">
        <row r="28">
          <cell r="D28">
            <v>5.32438427095534</v>
          </cell>
        </row>
        <row r="28">
          <cell r="F28">
            <v>5.42934642346221</v>
          </cell>
        </row>
        <row r="28">
          <cell r="H28">
            <v>5.3802293701194</v>
          </cell>
        </row>
        <row r="28">
          <cell r="J28">
            <v>5.24722276946487</v>
          </cell>
        </row>
      </sheetData>
      <sheetData sheetId="1">
        <row r="28">
          <cell r="D28">
            <v>0.173541624281963</v>
          </cell>
        </row>
        <row r="28">
          <cell r="F28">
            <v>0.175827110504471</v>
          </cell>
        </row>
        <row r="28">
          <cell r="H28">
            <v>0.17799039858034</v>
          </cell>
        </row>
        <row r="28">
          <cell r="J28">
            <v>0.167435780486023</v>
          </cell>
        </row>
      </sheetData>
      <sheetData sheetId="2">
        <row r="28">
          <cell r="D28">
            <v>20.5867496782905</v>
          </cell>
        </row>
        <row r="28">
          <cell r="F28">
            <v>19.2798625883841</v>
          </cell>
        </row>
        <row r="28">
          <cell r="H28">
            <v>19.011851887565</v>
          </cell>
        </row>
        <row r="28">
          <cell r="J28">
            <v>17.4197842746095</v>
          </cell>
        </row>
      </sheetData>
      <sheetData sheetId="3">
        <row r="28">
          <cell r="D28">
            <v>14.4360303980795</v>
          </cell>
        </row>
        <row r="28">
          <cell r="F28">
            <v>14.2270092315106</v>
          </cell>
        </row>
        <row r="28">
          <cell r="H28">
            <v>13.5235609320801</v>
          </cell>
        </row>
        <row r="28">
          <cell r="J28">
            <v>12.9663919689552</v>
          </cell>
        </row>
      </sheetData>
      <sheetData sheetId="4">
        <row r="28">
          <cell r="D28">
            <v>0.0132051769829478</v>
          </cell>
        </row>
        <row r="28">
          <cell r="F28">
            <v>0.0150830228618538</v>
          </cell>
        </row>
        <row r="28">
          <cell r="H28">
            <v>0.0131405678132037</v>
          </cell>
        </row>
        <row r="28">
          <cell r="J28">
            <v>0.0160814608221773</v>
          </cell>
        </row>
      </sheetData>
      <sheetData sheetId="5">
        <row r="28">
          <cell r="D28">
            <v>8.5691844879889</v>
          </cell>
        </row>
        <row r="28">
          <cell r="F28">
            <v>6.78105258641009</v>
          </cell>
        </row>
        <row r="28">
          <cell r="H28">
            <v>7.79387307824934</v>
          </cell>
        </row>
        <row r="28">
          <cell r="J28">
            <v>6.2757787411605</v>
          </cell>
        </row>
      </sheetData>
      <sheetData sheetId="6">
        <row r="28">
          <cell r="D28">
            <v>1.33247011192545</v>
          </cell>
        </row>
        <row r="28">
          <cell r="F28">
            <v>1.23223580003333</v>
          </cell>
        </row>
        <row r="28">
          <cell r="H28">
            <v>1.35243699934427</v>
          </cell>
        </row>
        <row r="28">
          <cell r="J28">
            <v>1.27096898457141</v>
          </cell>
        </row>
      </sheetData>
      <sheetData sheetId="7">
        <row r="28">
          <cell r="D28">
            <v>0.460487554387333</v>
          </cell>
        </row>
        <row r="28">
          <cell r="F28">
            <v>0.424199918044309</v>
          </cell>
        </row>
        <row r="28">
          <cell r="H28">
            <v>0.453751505030594</v>
          </cell>
        </row>
        <row r="28">
          <cell r="J28">
            <v>0.420045526826508</v>
          </cell>
        </row>
      </sheetData>
      <sheetData sheetId="8">
        <row r="28">
          <cell r="D28">
            <v>6.77547296574488</v>
          </cell>
        </row>
        <row r="28">
          <cell r="F28">
            <v>3.13784163272198</v>
          </cell>
        </row>
        <row r="28">
          <cell r="H28">
            <v>5.76833750908994</v>
          </cell>
        </row>
        <row r="28">
          <cell r="J28">
            <v>2.85666679620849</v>
          </cell>
        </row>
      </sheetData>
      <sheetData sheetId="9">
        <row r="28">
          <cell r="D28">
            <v>0.0469715578261008</v>
          </cell>
        </row>
        <row r="28">
          <cell r="F28">
            <v>0.0439115336502235</v>
          </cell>
        </row>
        <row r="28">
          <cell r="H28">
            <v>0.0426844651635291</v>
          </cell>
        </row>
        <row r="28">
          <cell r="J28">
            <v>0.0410893776441264</v>
          </cell>
        </row>
      </sheetData>
      <sheetData sheetId="10">
        <row r="28">
          <cell r="D28">
            <v>0.364447129608962</v>
          </cell>
        </row>
        <row r="28">
          <cell r="F28">
            <v>0.329490618280354</v>
          </cell>
        </row>
        <row r="28">
          <cell r="H28">
            <v>0.335902816848005</v>
          </cell>
        </row>
        <row r="28">
          <cell r="J28">
            <v>0.312218777308583</v>
          </cell>
        </row>
      </sheetData>
      <sheetData sheetId="11">
        <row r="28">
          <cell r="D28">
            <v>3.66657310752488</v>
          </cell>
        </row>
        <row r="28">
          <cell r="F28">
            <v>3.66229150068062</v>
          </cell>
        </row>
        <row r="28">
          <cell r="H28">
            <v>3.87185660505544</v>
          </cell>
        </row>
        <row r="28">
          <cell r="J28">
            <v>3.85561430259652</v>
          </cell>
        </row>
      </sheetData>
      <sheetData sheetId="12">
        <row r="28">
          <cell r="D28">
            <v>4.26222574738757</v>
          </cell>
        </row>
        <row r="28">
          <cell r="F28">
            <v>4.64315885657188</v>
          </cell>
        </row>
        <row r="28">
          <cell r="H28">
            <v>3.91146072332231</v>
          </cell>
        </row>
        <row r="28">
          <cell r="J28">
            <v>3.91320753202327</v>
          </cell>
        </row>
      </sheetData>
      <sheetData sheetId="13">
        <row r="28">
          <cell r="D28">
            <v>0.981780847422028</v>
          </cell>
        </row>
        <row r="28">
          <cell r="F28">
            <v>0.997631349611231</v>
          </cell>
        </row>
        <row r="28">
          <cell r="H28">
            <v>1.4716446502319</v>
          </cell>
        </row>
        <row r="28">
          <cell r="J28">
            <v>1.45624642419564</v>
          </cell>
        </row>
      </sheetData>
      <sheetData sheetId="14">
        <row r="28">
          <cell r="D28">
            <v>3.93595911365632</v>
          </cell>
        </row>
        <row r="28">
          <cell r="F28">
            <v>3.54102544681935</v>
          </cell>
        </row>
        <row r="28">
          <cell r="H28">
            <v>3.39887847098529</v>
          </cell>
        </row>
        <row r="28">
          <cell r="J28">
            <v>3.04938574150014</v>
          </cell>
        </row>
      </sheetData>
      <sheetData sheetId="15">
        <row r="28">
          <cell r="D28">
            <v>4.600281722045</v>
          </cell>
        </row>
        <row r="28">
          <cell r="F28">
            <v>4.24914820993172</v>
          </cell>
        </row>
        <row r="28">
          <cell r="H28">
            <v>4.50386428615261</v>
          </cell>
        </row>
        <row r="28">
          <cell r="J28">
            <v>4.24849287340651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G11" sqref="G11"/>
    </sheetView>
  </sheetViews>
  <sheetFormatPr defaultColWidth="9" defaultRowHeight="13.5" outlineLevelCol="6"/>
  <cols>
    <col min="1" max="1" width="30.625" customWidth="1"/>
    <col min="2" max="2" width="3" customWidth="1"/>
  </cols>
  <sheetData>
    <row r="1" ht="18.75" spans="1:7">
      <c r="A1" s="1" t="str">
        <f>CONCATENATE([1]开始!$B$1,"年2季度地区生产总值报表")</f>
        <v>2024年2季度地区生产总值报表</v>
      </c>
      <c r="B1" s="2"/>
      <c r="C1" s="2"/>
      <c r="D1" s="2"/>
      <c r="E1" s="2"/>
      <c r="F1" s="2"/>
      <c r="G1" s="2"/>
    </row>
    <row r="2" ht="14.25" spans="1:7">
      <c r="A2" s="3" t="str">
        <f>[1]开始!$B$9</f>
        <v>临空经济区</v>
      </c>
      <c r="B2" s="4"/>
      <c r="C2" s="5"/>
      <c r="D2" s="5"/>
      <c r="E2" s="5"/>
      <c r="F2" s="5"/>
      <c r="G2" s="5"/>
    </row>
    <row r="3" spans="1:7">
      <c r="A3" s="6"/>
      <c r="B3" s="7"/>
      <c r="C3" s="8" t="s">
        <v>0</v>
      </c>
      <c r="D3" s="9"/>
      <c r="E3" s="10" t="s">
        <v>1</v>
      </c>
      <c r="F3" s="10"/>
      <c r="G3" s="8"/>
    </row>
    <row r="4" spans="1:7">
      <c r="A4" s="11"/>
      <c r="B4" s="12"/>
      <c r="C4" s="13">
        <v>2024</v>
      </c>
      <c r="D4" s="13">
        <v>2023</v>
      </c>
      <c r="E4" s="14">
        <v>2024</v>
      </c>
      <c r="F4" s="14">
        <v>2023</v>
      </c>
      <c r="G4" s="15"/>
    </row>
    <row r="5" spans="1:7">
      <c r="A5" s="16"/>
      <c r="B5" s="17"/>
      <c r="C5" s="18" t="s">
        <v>2</v>
      </c>
      <c r="D5" s="18" t="s">
        <v>2</v>
      </c>
      <c r="E5" s="18" t="s">
        <v>2</v>
      </c>
      <c r="F5" s="18" t="s">
        <v>2</v>
      </c>
      <c r="G5" s="19" t="s">
        <v>2</v>
      </c>
    </row>
    <row r="6" spans="1:7">
      <c r="A6" s="18" t="s">
        <v>3</v>
      </c>
      <c r="B6" s="20" t="s">
        <v>4</v>
      </c>
      <c r="C6" s="18">
        <v>2</v>
      </c>
      <c r="D6" s="18">
        <v>4</v>
      </c>
      <c r="E6" s="18">
        <v>6</v>
      </c>
      <c r="F6" s="18">
        <v>8</v>
      </c>
      <c r="G6" s="19">
        <v>10</v>
      </c>
    </row>
    <row r="7" spans="1:7">
      <c r="A7" s="21" t="s">
        <v>5</v>
      </c>
      <c r="B7" s="36" t="s">
        <v>6</v>
      </c>
      <c r="C7" s="23">
        <f>C29+C30+C31</f>
        <v>60.9069882947633</v>
      </c>
      <c r="D7" s="23">
        <f>D29+D30+D31</f>
        <v>53.7511964646014</v>
      </c>
      <c r="E7" s="23">
        <f>E29+E30+E31</f>
        <v>57.2967723671576</v>
      </c>
      <c r="F7" s="23">
        <f>F29+F30+F31</f>
        <v>50.3667221215161</v>
      </c>
      <c r="G7" s="24">
        <f t="shared" ref="G7:G31" si="0">E7/F7*100-100</f>
        <v>13.7591845443544</v>
      </c>
    </row>
    <row r="8" spans="1:7">
      <c r="A8" s="25" t="s">
        <v>7</v>
      </c>
      <c r="B8" s="36" t="s">
        <v>8</v>
      </c>
      <c r="C8" s="26">
        <f>[2]农林牧渔!D28</f>
        <v>5.32438427095534</v>
      </c>
      <c r="D8" s="26">
        <f>[2]农林牧渔!F28</f>
        <v>5.42934642346221</v>
      </c>
      <c r="E8" s="26">
        <f>[2]农林牧渔!H28</f>
        <v>5.3802293701194</v>
      </c>
      <c r="F8" s="26">
        <f>[2]农林牧渔!J28</f>
        <v>5.24722276946487</v>
      </c>
      <c r="G8" s="24">
        <f t="shared" si="0"/>
        <v>2.53479995986703</v>
      </c>
    </row>
    <row r="9" spans="1:7">
      <c r="A9" s="25" t="s">
        <v>9</v>
      </c>
      <c r="B9" s="36" t="s">
        <v>10</v>
      </c>
      <c r="C9" s="26">
        <f>[2]农林牧渔辅助!D28</f>
        <v>0.173541624281963</v>
      </c>
      <c r="D9" s="26">
        <f>[2]农林牧渔辅助!F28</f>
        <v>0.175827110504471</v>
      </c>
      <c r="E9" s="26">
        <f>[2]农林牧渔辅助!H28</f>
        <v>0.17799039858034</v>
      </c>
      <c r="F9" s="26">
        <f>[2]农林牧渔辅助!J28</f>
        <v>0.167435780486023</v>
      </c>
      <c r="G9" s="24">
        <f t="shared" si="0"/>
        <v>6.30368136588228</v>
      </c>
    </row>
    <row r="10" spans="1:7">
      <c r="A10" s="27" t="s">
        <v>11</v>
      </c>
      <c r="B10" s="36" t="s">
        <v>12</v>
      </c>
      <c r="C10" s="23">
        <f>[2]工业!$D$28</f>
        <v>20.5867496782905</v>
      </c>
      <c r="D10" s="23">
        <f>[2]工业!$F$28</f>
        <v>19.2798625883841</v>
      </c>
      <c r="E10" s="23">
        <f>[2]工业!$H$28</f>
        <v>19.011851887565</v>
      </c>
      <c r="F10" s="23">
        <f>[2]工业!$J$28</f>
        <v>17.4197842746095</v>
      </c>
      <c r="G10" s="24">
        <f t="shared" si="0"/>
        <v>9.13942209534733</v>
      </c>
    </row>
    <row r="11" spans="1:7">
      <c r="A11" s="25" t="s">
        <v>13</v>
      </c>
      <c r="B11" s="36" t="s">
        <v>14</v>
      </c>
      <c r="C11" s="26"/>
      <c r="D11" s="26"/>
      <c r="E11" s="26"/>
      <c r="F11" s="26"/>
      <c r="G11" s="24"/>
    </row>
    <row r="12" spans="1:7">
      <c r="A12" s="25" t="s">
        <v>15</v>
      </c>
      <c r="B12" s="36" t="s">
        <v>16</v>
      </c>
      <c r="C12" s="26">
        <f>[2]制造!$D$28</f>
        <v>14.4360303980795</v>
      </c>
      <c r="D12" s="26">
        <f>[2]制造!$F$28</f>
        <v>14.2270092315106</v>
      </c>
      <c r="E12" s="26">
        <f>[2]制造!$H$28</f>
        <v>13.5235609320801</v>
      </c>
      <c r="F12" s="26">
        <f>[2]制造!$J$28</f>
        <v>12.9663919689552</v>
      </c>
      <c r="G12" s="24">
        <f t="shared" si="0"/>
        <v>4.29702390964968</v>
      </c>
    </row>
    <row r="13" spans="1:7">
      <c r="A13" s="25" t="s">
        <v>17</v>
      </c>
      <c r="B13" s="36" t="s">
        <v>18</v>
      </c>
      <c r="C13" s="26">
        <f>[2]金属机设修理!$D$28</f>
        <v>0.0132051769829478</v>
      </c>
      <c r="D13" s="26">
        <f>[2]金属机设修理!$F$28</f>
        <v>0.0150830228618538</v>
      </c>
      <c r="E13" s="26">
        <f>[2]金属机设修理!$H$28</f>
        <v>0.0131405678132037</v>
      </c>
      <c r="F13" s="26">
        <f>[2]金属机设修理!$J$28</f>
        <v>0.0160814608221773</v>
      </c>
      <c r="G13" s="24">
        <f t="shared" si="0"/>
        <v>-18.2874742630218</v>
      </c>
    </row>
    <row r="14" spans="1:7">
      <c r="A14" s="25" t="s">
        <v>19</v>
      </c>
      <c r="B14" s="36" t="s">
        <v>20</v>
      </c>
      <c r="C14" s="26">
        <f>[2]建筑!$D$28</f>
        <v>8.5691844879889</v>
      </c>
      <c r="D14" s="26">
        <f>[2]建筑!$F$28</f>
        <v>6.78105258641009</v>
      </c>
      <c r="E14" s="26">
        <f>[2]建筑!$H$28</f>
        <v>7.79387307824934</v>
      </c>
      <c r="F14" s="26">
        <f>[2]建筑!$J$28</f>
        <v>6.2757787411605</v>
      </c>
      <c r="G14" s="24">
        <f t="shared" si="0"/>
        <v>24.1897364407101</v>
      </c>
    </row>
    <row r="15" spans="1:7">
      <c r="A15" s="25" t="s">
        <v>21</v>
      </c>
      <c r="B15" s="36" t="s">
        <v>22</v>
      </c>
      <c r="C15" s="23">
        <f>C16+C17</f>
        <v>1.79295766631278</v>
      </c>
      <c r="D15" s="23">
        <f>D16+D17</f>
        <v>1.65643571807764</v>
      </c>
      <c r="E15" s="23">
        <f>E16+E17</f>
        <v>1.80618850437486</v>
      </c>
      <c r="F15" s="23">
        <f>F16+F17</f>
        <v>1.69101451139792</v>
      </c>
      <c r="G15" s="24">
        <f t="shared" si="0"/>
        <v>6.81094054490015</v>
      </c>
    </row>
    <row r="16" spans="1:7">
      <c r="A16" s="25" t="s">
        <v>23</v>
      </c>
      <c r="B16" s="36" t="s">
        <v>24</v>
      </c>
      <c r="C16" s="26">
        <f>[2]批发!$D$28</f>
        <v>1.33247011192545</v>
      </c>
      <c r="D16" s="26">
        <f>[2]批发!$F$28</f>
        <v>1.23223580003333</v>
      </c>
      <c r="E16" s="26">
        <f>[2]批发!$H$28</f>
        <v>1.35243699934427</v>
      </c>
      <c r="F16" s="26">
        <f>[2]批发!$J$28</f>
        <v>1.27096898457141</v>
      </c>
      <c r="G16" s="24">
        <f t="shared" si="0"/>
        <v>6.40991367703062</v>
      </c>
    </row>
    <row r="17" spans="1:7">
      <c r="A17" s="25" t="s">
        <v>25</v>
      </c>
      <c r="B17" s="36" t="s">
        <v>26</v>
      </c>
      <c r="C17" s="26">
        <f>[2]零售!$D$28</f>
        <v>0.460487554387333</v>
      </c>
      <c r="D17" s="26">
        <f>[2]零售!$F$28</f>
        <v>0.424199918044309</v>
      </c>
      <c r="E17" s="26">
        <f>[2]零售!$H$28</f>
        <v>0.453751505030594</v>
      </c>
      <c r="F17" s="26">
        <f>[2]零售!$J$28</f>
        <v>0.420045526826508</v>
      </c>
      <c r="G17" s="24">
        <f t="shared" si="0"/>
        <v>8.02436308719643</v>
      </c>
    </row>
    <row r="18" spans="1:7">
      <c r="A18" s="25" t="s">
        <v>27</v>
      </c>
      <c r="B18" s="36" t="s">
        <v>28</v>
      </c>
      <c r="C18" s="26">
        <f>[2]交运!$D$28</f>
        <v>6.77547296574488</v>
      </c>
      <c r="D18" s="26">
        <f>[2]交运!$F$28</f>
        <v>3.13784163272198</v>
      </c>
      <c r="E18" s="26">
        <f>[2]交运!$H$28</f>
        <v>5.76833750908994</v>
      </c>
      <c r="F18" s="26">
        <f>[2]交运!$J$28</f>
        <v>2.85666679620849</v>
      </c>
      <c r="G18" s="24">
        <f t="shared" si="0"/>
        <v>101.925457905905</v>
      </c>
    </row>
    <row r="19" spans="1:7">
      <c r="A19" s="25" t="s">
        <v>29</v>
      </c>
      <c r="B19" s="36" t="s">
        <v>30</v>
      </c>
      <c r="C19" s="23">
        <f>C20+C21</f>
        <v>0.411418687435063</v>
      </c>
      <c r="D19" s="23">
        <f>D20+D21</f>
        <v>0.373402151930577</v>
      </c>
      <c r="E19" s="23">
        <f>E20+E21</f>
        <v>0.378587282011534</v>
      </c>
      <c r="F19" s="23">
        <f>F20+F21</f>
        <v>0.353308154952709</v>
      </c>
      <c r="G19" s="24">
        <f t="shared" si="0"/>
        <v>7.15497978307586</v>
      </c>
    </row>
    <row r="20" spans="1:7">
      <c r="A20" s="25" t="s">
        <v>31</v>
      </c>
      <c r="B20" s="36" t="s">
        <v>32</v>
      </c>
      <c r="C20" s="26">
        <f>[2]住宿!$D$28</f>
        <v>0.0469715578261008</v>
      </c>
      <c r="D20" s="26">
        <f>[2]住宿!$F$28</f>
        <v>0.0439115336502235</v>
      </c>
      <c r="E20" s="26">
        <f>[2]住宿!$H$28</f>
        <v>0.0426844651635291</v>
      </c>
      <c r="F20" s="26">
        <f>[2]住宿!$J$28</f>
        <v>0.0410893776441264</v>
      </c>
      <c r="G20" s="24">
        <f t="shared" si="0"/>
        <v>3.88199483870915</v>
      </c>
    </row>
    <row r="21" spans="1:7">
      <c r="A21" s="25" t="s">
        <v>33</v>
      </c>
      <c r="B21" s="36" t="s">
        <v>34</v>
      </c>
      <c r="C21" s="26">
        <f>[2]餐饮!$D$28</f>
        <v>0.364447129608962</v>
      </c>
      <c r="D21" s="26">
        <f>[2]餐饮!$F$28</f>
        <v>0.329490618280354</v>
      </c>
      <c r="E21" s="26">
        <f>[2]餐饮!$H$28</f>
        <v>0.335902816848005</v>
      </c>
      <c r="F21" s="26">
        <f>[2]餐饮!$J$28</f>
        <v>0.312218777308583</v>
      </c>
      <c r="G21" s="24">
        <f t="shared" si="0"/>
        <v>7.58571913694152</v>
      </c>
    </row>
    <row r="22" spans="1:7">
      <c r="A22" s="25" t="s">
        <v>35</v>
      </c>
      <c r="B22" s="36" t="s">
        <v>36</v>
      </c>
      <c r="C22" s="26">
        <f>[2]金融!$D$28</f>
        <v>3.66657310752488</v>
      </c>
      <c r="D22" s="26">
        <f>[2]金融!$F$28</f>
        <v>3.66229150068062</v>
      </c>
      <c r="E22" s="26">
        <f>[2]金融!$H$28</f>
        <v>3.87185660505544</v>
      </c>
      <c r="F22" s="26">
        <f>[2]金融!$J$28</f>
        <v>3.85561430259652</v>
      </c>
      <c r="G22" s="24">
        <f t="shared" si="0"/>
        <v>0.421263673806322</v>
      </c>
    </row>
    <row r="23" spans="1:7">
      <c r="A23" s="25" t="s">
        <v>37</v>
      </c>
      <c r="B23" s="36" t="s">
        <v>38</v>
      </c>
      <c r="C23" s="23">
        <f>C24+C25</f>
        <v>5.2440065948096</v>
      </c>
      <c r="D23" s="23">
        <f>D24+D25</f>
        <v>5.64079020618311</v>
      </c>
      <c r="E23" s="23">
        <f>E24+E25</f>
        <v>5.38310537355421</v>
      </c>
      <c r="F23" s="23">
        <f>F24+F25</f>
        <v>5.36945395621891</v>
      </c>
      <c r="G23" s="24">
        <f t="shared" si="0"/>
        <v>0.254242190111142</v>
      </c>
    </row>
    <row r="24" spans="1:7">
      <c r="A24" s="25" t="s">
        <v>39</v>
      </c>
      <c r="B24" s="36" t="s">
        <v>40</v>
      </c>
      <c r="C24" s="26">
        <f>'[2]房地产（K）'!$D$28</f>
        <v>4.26222574738757</v>
      </c>
      <c r="D24" s="26">
        <f>'[2]房地产（K）'!$F$28</f>
        <v>4.64315885657188</v>
      </c>
      <c r="E24" s="26">
        <f>'[2]房地产（K）'!$H$28</f>
        <v>3.91146072332231</v>
      </c>
      <c r="F24" s="26">
        <f>'[2]房地产（K）'!$J$28</f>
        <v>3.91320753202327</v>
      </c>
      <c r="G24" s="24">
        <f t="shared" si="0"/>
        <v>-0.0446387953275007</v>
      </c>
    </row>
    <row r="25" spans="1:7">
      <c r="A25" s="25" t="s">
        <v>41</v>
      </c>
      <c r="B25" s="36" t="s">
        <v>42</v>
      </c>
      <c r="C25" s="26">
        <f>[2]自有房地产!$D$28</f>
        <v>0.981780847422028</v>
      </c>
      <c r="D25" s="26">
        <f>[2]自有房地产!$F$28</f>
        <v>0.997631349611231</v>
      </c>
      <c r="E25" s="26">
        <f>[2]自有房地产!$H$28</f>
        <v>1.4716446502319</v>
      </c>
      <c r="F25" s="26">
        <f>[2]自有房地产!$J$28</f>
        <v>1.45624642419564</v>
      </c>
      <c r="G25" s="24">
        <f t="shared" si="0"/>
        <v>1.05739150877334</v>
      </c>
    </row>
    <row r="26" spans="1:7">
      <c r="A26" s="25" t="s">
        <v>43</v>
      </c>
      <c r="B26" s="36" t="s">
        <v>44</v>
      </c>
      <c r="C26" s="23">
        <f>C27+C28</f>
        <v>8.53624083570132</v>
      </c>
      <c r="D26" s="23">
        <f>D27+D28</f>
        <v>7.79017365675107</v>
      </c>
      <c r="E26" s="23">
        <f>E27+E28</f>
        <v>7.9027427571379</v>
      </c>
      <c r="F26" s="23">
        <f>F27+F28</f>
        <v>7.29787861490665</v>
      </c>
      <c r="G26" s="24">
        <f t="shared" si="0"/>
        <v>8.28821872969708</v>
      </c>
    </row>
    <row r="27" spans="1:7">
      <c r="A27" s="27" t="s">
        <v>45</v>
      </c>
      <c r="B27" s="36" t="s">
        <v>46</v>
      </c>
      <c r="C27" s="26">
        <f>[2]营利性!$D$28</f>
        <v>3.93595911365632</v>
      </c>
      <c r="D27" s="26">
        <f>[2]营利性!$F$28</f>
        <v>3.54102544681935</v>
      </c>
      <c r="E27" s="26">
        <f>[2]营利性!$H$28</f>
        <v>3.39887847098529</v>
      </c>
      <c r="F27" s="26">
        <f>[2]营利性!$J$28</f>
        <v>3.04938574150014</v>
      </c>
      <c r="G27" s="24">
        <f t="shared" si="0"/>
        <v>11.4610862354599</v>
      </c>
    </row>
    <row r="28" spans="1:7">
      <c r="A28" s="28" t="s">
        <v>47</v>
      </c>
      <c r="B28" s="36" t="s">
        <v>48</v>
      </c>
      <c r="C28" s="26">
        <f>[2]非营利性!$D$28</f>
        <v>4.600281722045</v>
      </c>
      <c r="D28" s="26">
        <f>[2]非营利性!$F$28</f>
        <v>4.24914820993172</v>
      </c>
      <c r="E28" s="26">
        <f>[2]非营利性!$H$28</f>
        <v>4.50386428615261</v>
      </c>
      <c r="F28" s="26">
        <f>[2]非营利性!$J$28</f>
        <v>4.24849287340651</v>
      </c>
      <c r="G28" s="24">
        <f t="shared" si="0"/>
        <v>6.01087068651098</v>
      </c>
    </row>
    <row r="29" spans="1:7">
      <c r="A29" s="29" t="s">
        <v>49</v>
      </c>
      <c r="B29" s="36" t="s">
        <v>50</v>
      </c>
      <c r="C29" s="30">
        <f>C8-C9</f>
        <v>5.15084264667338</v>
      </c>
      <c r="D29" s="30">
        <f>D8-D9</f>
        <v>5.25351931295774</v>
      </c>
      <c r="E29" s="30">
        <f>E8-E9</f>
        <v>5.20223897153906</v>
      </c>
      <c r="F29" s="30">
        <f>F8-F9</f>
        <v>5.07978698897885</v>
      </c>
      <c r="G29" s="24">
        <f t="shared" si="0"/>
        <v>2.41057317611715</v>
      </c>
    </row>
    <row r="30" spans="1:7">
      <c r="A30" s="29" t="s">
        <v>51</v>
      </c>
      <c r="B30" s="36" t="s">
        <v>52</v>
      </c>
      <c r="C30" s="31">
        <f>C10+C14-C11-C13</f>
        <v>29.1427289892965</v>
      </c>
      <c r="D30" s="31">
        <f>D10+D14-D11-D13</f>
        <v>26.0458321519323</v>
      </c>
      <c r="E30" s="31">
        <f>E10+E14-E11-E13</f>
        <v>26.7925843980011</v>
      </c>
      <c r="F30" s="31">
        <f>F10+F14-F11-F13</f>
        <v>23.6794815549478</v>
      </c>
      <c r="G30" s="24">
        <f t="shared" si="0"/>
        <v>13.1468370024463</v>
      </c>
    </row>
    <row r="31" ht="14.25" spans="1:7">
      <c r="A31" s="32" t="s">
        <v>53</v>
      </c>
      <c r="B31" s="37" t="s">
        <v>54</v>
      </c>
      <c r="C31" s="34">
        <f>C9+C11+C13+C15+C18+C19+C22+C23+C26</f>
        <v>26.6134166587934</v>
      </c>
      <c r="D31" s="34">
        <f>D9+D11+D13+D15+D18+D19+D22+D23+D26</f>
        <v>22.4518449997113</v>
      </c>
      <c r="E31" s="34">
        <f>E9+E11+E13+E15+E18+E19+E22+E23+E26</f>
        <v>25.3019489976174</v>
      </c>
      <c r="F31" s="34">
        <f>F9+F11+F13+F15+F18+F19+F22+F23+F26</f>
        <v>21.6074535775894</v>
      </c>
      <c r="G31" s="35">
        <f t="shared" si="0"/>
        <v>17.0982453196607</v>
      </c>
    </row>
  </sheetData>
  <mergeCells count="3">
    <mergeCell ref="A1:G1"/>
    <mergeCell ref="C3:D3"/>
    <mergeCell ref="E3:G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2024-07-23T07:20:00Z</dcterms:created>
  <dcterms:modified xsi:type="dcterms:W3CDTF">2024-10-31T02:07:03Z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C5AFFDA95E2E48BD9962863B3122C316_13</vt:lpwstr>
  </property>
  <property fmtid="{D5CDD505-2E9C-101B-9397-08002B2CF9AE}" pid="3" name="KSOProductBuildVer">
    <vt:lpwstr>2052-12.1.0.18608</vt:lpwstr>
  </property>
</Properties>
</file>