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055" tabRatio="844" activeTab="8"/>
  </bookViews>
  <sheets>
    <sheet name="封面" sheetId="9" r:id="rId1"/>
    <sheet name="社会保障费用" sheetId="1" r:id="rId2"/>
    <sheet name="人员工资 " sheetId="14" r:id="rId3"/>
    <sheet name="基本数字" sheetId="8" r:id="rId4"/>
    <sheet name="工资福利表" sheetId="7" r:id="rId5"/>
    <sheet name="公用经费" sheetId="6" r:id="rId6"/>
    <sheet name="小车情况" sheetId="5" r:id="rId7"/>
    <sheet name="部门项目" sheetId="15" r:id="rId8"/>
    <sheet name="与上年对比" sheetId="12" r:id="rId9"/>
    <sheet name="三公经费" sheetId="13" r:id="rId10"/>
    <sheet name="经费支出总表" sheetId="2" r:id="rId11"/>
  </sheets>
  <definedNames>
    <definedName name="_xlnm.Print_Titles" localSheetId="1">社会保障费用!$1:$6</definedName>
    <definedName name="_xlnm.Print_Area" localSheetId="1">社会保障费用!$A:$Q</definedName>
    <definedName name="_xlnm.Print_Area" localSheetId="2">'人员工资 '!$A:$Y</definedName>
    <definedName name="_xlnm.Print_Titles" localSheetId="2">'人员工资 '!$1:$7</definedName>
    <definedName name="_xlnm.Print_Titles" localSheetId="3">基本数字!$1:$7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办公室</author>
  </authors>
  <commentList>
    <comment ref="C4" authorId="0">
      <text>
        <r>
          <rPr>
            <b/>
            <sz val="9"/>
            <rFont val="宋体"/>
            <charset val="134"/>
          </rPr>
          <t>办公室:</t>
        </r>
        <r>
          <rPr>
            <sz val="9"/>
            <rFont val="宋体"/>
            <charset val="134"/>
          </rPr>
          <t xml:space="preserve">
人员性质请填写：行政编、事业编、工勤编、待编、长聘人员、
等；劳务派遣人员请填入项目类同时备注人员数量及金额</t>
        </r>
      </text>
    </comment>
  </commentList>
</comments>
</file>

<file path=xl/sharedStrings.xml><?xml version="1.0" encoding="utf-8"?>
<sst xmlns="http://schemas.openxmlformats.org/spreadsheetml/2006/main" count="347" uniqueCount="247">
  <si>
    <t>临 空 经 济 区 2026 年 征 收 办 预 算 表</t>
  </si>
  <si>
    <t>编制单位（盖章）：</t>
  </si>
  <si>
    <t>分管领导（签字):</t>
  </si>
  <si>
    <t>负 责 人（签字）：</t>
  </si>
  <si>
    <t>编 制 人（签字）：</t>
  </si>
  <si>
    <t>编  制  日  期：</t>
  </si>
  <si>
    <t>表一</t>
  </si>
  <si>
    <t>临空经济区2026年度人员社会保障费用单位承担部分测算表</t>
  </si>
  <si>
    <t>编制单位：临空经济区房屋征收补偿安置办公室</t>
  </si>
  <si>
    <t>单位：元</t>
  </si>
  <si>
    <t xml:space="preserve"> 姓 名</t>
  </si>
  <si>
    <t>医保  月标准</t>
  </si>
  <si>
    <t>养老保险月标准</t>
  </si>
  <si>
    <t>工伤保险月标准</t>
  </si>
  <si>
    <t>公积金</t>
  </si>
  <si>
    <t>单位部分月合计</t>
  </si>
  <si>
    <t>单位部分年合计</t>
  </si>
  <si>
    <t>缴费
标准</t>
  </si>
  <si>
    <t>基本医疗</t>
  </si>
  <si>
    <t>大额医
疗保险</t>
  </si>
  <si>
    <t>生育保险</t>
  </si>
  <si>
    <t>公务员补助</t>
  </si>
  <si>
    <t>月缴费小计</t>
  </si>
  <si>
    <t>养老保险</t>
  </si>
  <si>
    <t>职业年金</t>
  </si>
  <si>
    <t>单位
部分
0.2%</t>
  </si>
  <si>
    <t>单位部分
8.5%</t>
  </si>
  <si>
    <t>单位部分</t>
  </si>
  <si>
    <t>单位部分
0.8%</t>
  </si>
  <si>
    <t>单位部分
5%</t>
  </si>
  <si>
    <t>单位
16%</t>
  </si>
  <si>
    <t>单位
（虚）8%</t>
  </si>
  <si>
    <t>单位
部分</t>
  </si>
  <si>
    <t xml:space="preserve">缴费
基数 </t>
  </si>
  <si>
    <t>单位部分12%</t>
  </si>
  <si>
    <t>合计</t>
  </si>
  <si>
    <t>在册人员</t>
  </si>
  <si>
    <t>退休人员</t>
  </si>
  <si>
    <t>其他人员</t>
  </si>
  <si>
    <t>编制人：</t>
  </si>
  <si>
    <t>日期：</t>
  </si>
  <si>
    <t>说明：1、大病医疗按照每人全年120元填列。</t>
  </si>
  <si>
    <t>2、该表为《人员工资表》中“社会保障费用单位承担部分”测算明细。</t>
  </si>
  <si>
    <t>表二</t>
  </si>
  <si>
    <t>临空经济区2026年度人员工资明细表</t>
  </si>
  <si>
    <t>单位</t>
  </si>
  <si>
    <t xml:space="preserve"> 姓名</t>
  </si>
  <si>
    <t>人员性质</t>
  </si>
  <si>
    <t>档案工资情况</t>
  </si>
  <si>
    <t>基本工资</t>
  </si>
  <si>
    <t>考核奖</t>
  </si>
  <si>
    <t>社会保障费用单位承担部分</t>
  </si>
  <si>
    <t>单位部分总计</t>
  </si>
  <si>
    <t>职务工资</t>
  </si>
  <si>
    <t>级别工资</t>
  </si>
  <si>
    <t>津贴</t>
  </si>
  <si>
    <t>保留</t>
  </si>
  <si>
    <t>住房</t>
  </si>
  <si>
    <t>通讯</t>
  </si>
  <si>
    <t>交通</t>
  </si>
  <si>
    <t>公务
交通
补贴</t>
  </si>
  <si>
    <t>物业</t>
  </si>
  <si>
    <t>特岗</t>
  </si>
  <si>
    <t>其他</t>
  </si>
  <si>
    <t>月合计</t>
  </si>
  <si>
    <t>年合计</t>
  </si>
  <si>
    <t>十三月工资</t>
  </si>
  <si>
    <t>基础考核奖/统筹绩效</t>
  </si>
  <si>
    <t>年度考核奖</t>
  </si>
  <si>
    <t>优秀考核奖</t>
  </si>
  <si>
    <t>医保单位部分小计（月）</t>
  </si>
  <si>
    <t>养老保险单位部分小计（月）</t>
  </si>
  <si>
    <t>工伤保险单位部分小计（月）</t>
  </si>
  <si>
    <t>公积金单位部分小计（月）</t>
  </si>
  <si>
    <t>月小计</t>
  </si>
  <si>
    <t>（岗位工资）</t>
  </si>
  <si>
    <t>（薪级工资）</t>
  </si>
  <si>
    <t>补贴</t>
  </si>
  <si>
    <t>行政编</t>
  </si>
  <si>
    <t>事业编</t>
  </si>
  <si>
    <t>工勤编</t>
  </si>
  <si>
    <t>待编</t>
  </si>
  <si>
    <t>聘用人员</t>
  </si>
  <si>
    <t>说明：1、“本册人员”填列正式人员工资，“退休人员”已在社保发退休工资的，只填列奖励性工资，“其他人员”填列长期聘用人员，不包括劳务派遣人员及单位自行签合同人员。</t>
  </si>
  <si>
    <t xml:space="preserve"> 2、公车补贴标准：正县1040元/月，副县940元/月，正科650元/月，副科550元/月，科员及以下450元/月</t>
  </si>
  <si>
    <t xml:space="preserve"> 3、该表中的人员名单及“社会保障费用单位承担部分”数据请与《社会保障费用测算表》数据保持一致。</t>
  </si>
  <si>
    <t>表三</t>
  </si>
  <si>
    <r>
      <rPr>
        <u/>
        <sz val="20"/>
        <rFont val="黑体"/>
        <charset val="134"/>
      </rPr>
      <t>临空经济区2026年部门基本情况表</t>
    </r>
    <r>
      <rPr>
        <u/>
        <sz val="20"/>
        <rFont val="Times New Roman"/>
        <charset val="134"/>
      </rPr>
      <t xml:space="preserve"> </t>
    </r>
  </si>
  <si>
    <t>单位：人</t>
  </si>
  <si>
    <t>姓名</t>
  </si>
  <si>
    <t>定编人数</t>
  </si>
  <si>
    <t>人员合计（不含劳务派遣、遗属人员）</t>
  </si>
  <si>
    <t>待编人员</t>
  </si>
  <si>
    <t>长聘人员</t>
  </si>
  <si>
    <t>代课教师</t>
  </si>
  <si>
    <t>幼师</t>
  </si>
  <si>
    <t>劳务派遣</t>
  </si>
  <si>
    <t>遗属人员</t>
  </si>
  <si>
    <t>财政承担车辆数</t>
  </si>
  <si>
    <t>合   计</t>
  </si>
  <si>
    <t>**</t>
  </si>
  <si>
    <t>日期：    年   月     日</t>
  </si>
  <si>
    <t>注： 1、编制按照人事部门核定编制人数填列，人员情况根据各单位实际情况填列，分类列入所有人员。
    2、此表报送人事局盖章确认</t>
  </si>
  <si>
    <t xml:space="preserve">  </t>
  </si>
  <si>
    <t>表四</t>
  </si>
  <si>
    <t>临空经济区2026年度工资福利支出预算表</t>
  </si>
  <si>
    <t>单位：万元</t>
  </si>
  <si>
    <t>单位名称</t>
  </si>
  <si>
    <t>合 计</t>
  </si>
  <si>
    <t>工资性支出</t>
  </si>
  <si>
    <t>社会保障费用</t>
  </si>
  <si>
    <t>住房公积金</t>
  </si>
  <si>
    <t>小 计</t>
  </si>
  <si>
    <t>其他工资</t>
  </si>
  <si>
    <t>医疗保险</t>
  </si>
  <si>
    <t>总   计</t>
  </si>
  <si>
    <t xml:space="preserve"> </t>
  </si>
  <si>
    <t>日期：   年   月   日</t>
  </si>
  <si>
    <t>注:本表自动计算生成</t>
  </si>
  <si>
    <t>表五</t>
  </si>
  <si>
    <t>临空经济区2026年部门公用经费支出预算表</t>
  </si>
  <si>
    <t>单位:万元</t>
  </si>
  <si>
    <t>人数</t>
  </si>
  <si>
    <t>标准     （万元/人）</t>
  </si>
  <si>
    <t>公用经费合计</t>
  </si>
  <si>
    <t>办公费</t>
  </si>
  <si>
    <t>印刷费</t>
  </si>
  <si>
    <t>邮电费</t>
  </si>
  <si>
    <t>水费</t>
  </si>
  <si>
    <t>电费</t>
  </si>
  <si>
    <t>差旅费</t>
  </si>
  <si>
    <t>会议费</t>
  </si>
  <si>
    <t>办公设备购置费</t>
  </si>
  <si>
    <t>维修（护）费</t>
  </si>
  <si>
    <t>培训费</t>
  </si>
  <si>
    <t>公务接待费</t>
  </si>
  <si>
    <t>说明：1、公安人均每年安排17000元，司法人均每年安排13000元，纪委人均每年安排27600元，其它单位人均每年安排10000元</t>
  </si>
  <si>
    <t xml:space="preserve">     2、本表仅需填列“人数”和“标准”</t>
  </si>
  <si>
    <t>表六</t>
  </si>
  <si>
    <t>2026年度临空区征收办小车费用预算情况表</t>
  </si>
  <si>
    <t>车型</t>
  </si>
  <si>
    <t>车牌号</t>
  </si>
  <si>
    <t>定额标准</t>
  </si>
  <si>
    <t>备               注</t>
  </si>
  <si>
    <t>小计</t>
  </si>
  <si>
    <t>-</t>
  </si>
  <si>
    <t>日期：     年   月    日</t>
  </si>
  <si>
    <t>表七</t>
  </si>
  <si>
    <t>临空经济房屋征收补偿安置办公室2026年项目收支预算表</t>
  </si>
  <si>
    <t>编制单位：鄂州市临空经济区房屋征收补偿安置办公室</t>
  </si>
  <si>
    <t>单  位</t>
  </si>
  <si>
    <t>项目名称</t>
  </si>
  <si>
    <t>功能科目名称</t>
  </si>
  <si>
    <t>2026年预算数</t>
  </si>
  <si>
    <t>收入资金来源</t>
  </si>
  <si>
    <t>是否政府采购</t>
  </si>
  <si>
    <t>政府采购</t>
  </si>
  <si>
    <t>支出资金来源</t>
  </si>
  <si>
    <t>备注</t>
  </si>
  <si>
    <t>上级专项</t>
  </si>
  <si>
    <t>非税收入</t>
  </si>
  <si>
    <t>往来收入</t>
  </si>
  <si>
    <t>本级经费</t>
  </si>
  <si>
    <t>金额</t>
  </si>
  <si>
    <t>鄂州市临空经济区房屋征收补偿安置办公室</t>
  </si>
  <si>
    <t>小      计</t>
  </si>
  <si>
    <t>一、人员类</t>
  </si>
  <si>
    <t>在编人员经费</t>
  </si>
  <si>
    <t>合计数与人员工资表对应</t>
  </si>
  <si>
    <t>聘用人员经费</t>
  </si>
  <si>
    <t>退休人员经费</t>
  </si>
  <si>
    <t>项目中人员经费</t>
  </si>
  <si>
    <t>在备注中注明人数</t>
  </si>
  <si>
    <t>二、公用经费</t>
  </si>
  <si>
    <t>合计数与公用经费表对应</t>
  </si>
  <si>
    <t>三、三公经费</t>
  </si>
  <si>
    <t>合计数与三公经费表对应</t>
  </si>
  <si>
    <t>1.因公出国（境）费</t>
  </si>
  <si>
    <t>2.公务用车购置及运行维护费</t>
  </si>
  <si>
    <t>3.公务接待费</t>
  </si>
  <si>
    <t>四、运转类</t>
  </si>
  <si>
    <t>档案规范性整理</t>
  </si>
  <si>
    <t>根据工作实际情况后期档案数量相对减少。业务档案入馆约8259件/13元，征收档案扫描约25000件/8元（预估一份20页），区市指挥部档案扫描约13000件/4元（预估每件10页）</t>
  </si>
  <si>
    <t>征收安置系统日常维护服务</t>
  </si>
  <si>
    <t>根据临空区主任办公室2025年18号会议纪要新增项目不超过40万元；日常投入不少于4人（系统勤务岗1至2人、窗口服务岗2人、现场勘测岗1至2人）及根据征迁日常工作需求进行人员调配服务共计打包服务不超过40万元</t>
  </si>
  <si>
    <t>法律咨询服务</t>
  </si>
  <si>
    <t>法律咨询、宣传，文书审核等基础服务5万元，行政诉讼及行政复议全年累计不少于10次，少于10次按次数收费1万元/次</t>
  </si>
  <si>
    <t>办公室租金</t>
  </si>
  <si>
    <r>
      <rPr>
        <b/>
        <sz val="10"/>
        <rFont val="宋体"/>
        <charset val="134"/>
      </rPr>
      <t>办公室租金306.7㎡*32元</t>
    </r>
    <r>
      <rPr>
        <b/>
        <sz val="10"/>
        <rFont val="SimSun"/>
        <charset val="134"/>
      </rPr>
      <t>，物业管理费</t>
    </r>
    <r>
      <rPr>
        <b/>
        <sz val="10"/>
        <rFont val="宋体"/>
        <charset val="134"/>
      </rPr>
      <t>3元/㎡，水电费根据每月人才公寓楼分摊，公共设备零星维修2000元。</t>
    </r>
  </si>
  <si>
    <t>三维软件维护服务</t>
  </si>
  <si>
    <t>根据服务协议每年2万元（负责日常系统维护及数据更新）</t>
  </si>
  <si>
    <t>信息一体化维护服务</t>
  </si>
  <si>
    <t>根据服务协议每年3万元（负责日常系统维护及数据更新）</t>
  </si>
  <si>
    <t>食堂伙食费</t>
  </si>
  <si>
    <t>因人员减少，食堂伙食费2人9600元，食堂服务费根据区级打包协议分摊约2400元</t>
  </si>
  <si>
    <t>征迁图纸及印刷服务</t>
  </si>
  <si>
    <t>征迁工作手册约1500本/20元约3万元，安置协议印刷30元/本*400本约1.2万元，图纸及宣传展板打印费约1.8万元</t>
  </si>
  <si>
    <t>征迁资金审计服务</t>
  </si>
  <si>
    <t>负责四个乡镇的征迁资金及区征收办征迁资金审计打包价格（4个乡镇平均约3.5万元，征收办3万元）</t>
  </si>
  <si>
    <t>财务软件服务</t>
  </si>
  <si>
    <t>金算盘财务软件0.4万元元（负责日常账套更新及账套科目调整）</t>
  </si>
  <si>
    <t>代理会计服务</t>
  </si>
  <si>
    <t>根据征迁工作需求新增项目，负责征收办会计账代理</t>
  </si>
  <si>
    <t>五、建设及工程类</t>
  </si>
  <si>
    <t>六、业务专项类</t>
  </si>
  <si>
    <t>日期：   　年    月    日</t>
  </si>
  <si>
    <t>注：1、资金性质请参考部门预算编制口径。</t>
  </si>
  <si>
    <t xml:space="preserve">   2、请在备注栏作详细说明，有相关文件、合同或资料的复印一份作为附件。</t>
  </si>
  <si>
    <t xml:space="preserve">   </t>
  </si>
  <si>
    <t>表八</t>
  </si>
  <si>
    <t>临空经济区2026年部门预算与上年对比情况表</t>
  </si>
  <si>
    <t>序号</t>
  </si>
  <si>
    <t>2026年项目名称</t>
  </si>
  <si>
    <t>项目性质</t>
  </si>
  <si>
    <t>上年预算数</t>
  </si>
  <si>
    <t>增减情况说明</t>
  </si>
  <si>
    <t>因人员减少，食堂伙食费2人9600元，食堂服务费根据区级打包协议分摊约4400元</t>
  </si>
  <si>
    <t>征迁图纸、印刷及宣传服务</t>
  </si>
  <si>
    <t>根据征迁工作需求新增项目，负责征收办征迁项目资金会计账代理</t>
  </si>
  <si>
    <t>文明创建项目</t>
  </si>
  <si>
    <t>无此项目</t>
  </si>
  <si>
    <t>信息一体化更新升级服务</t>
  </si>
  <si>
    <t>软件已升级，因此减少。</t>
  </si>
  <si>
    <t>注：项目性质为一次性项目、持续性项目、新增性项目</t>
  </si>
  <si>
    <t>表九</t>
  </si>
  <si>
    <t>一般公共预算“三公”经费支出表</t>
  </si>
  <si>
    <t>部门/单位：临空经济区房屋征收补偿安置办公室</t>
  </si>
  <si>
    <t>“三公”经费合计</t>
  </si>
  <si>
    <t>因公出国（境）费</t>
  </si>
  <si>
    <t>公务用车购置及运行费</t>
  </si>
  <si>
    <t>与上年同比增减情况及说明</t>
  </si>
  <si>
    <t>公务用车购置费</t>
  </si>
  <si>
    <t>公务用车运行费</t>
  </si>
  <si>
    <t>表十</t>
  </si>
  <si>
    <r>
      <rPr>
        <b/>
        <u/>
        <sz val="22"/>
        <rFont val="黑体"/>
        <charset val="134"/>
      </rPr>
      <t xml:space="preserve"> 临 空 经 济 区 2026 年 度 部 门 预 算 总 表</t>
    </r>
    <r>
      <rPr>
        <b/>
        <sz val="22"/>
        <rFont val="黑体"/>
        <charset val="134"/>
      </rPr>
      <t xml:space="preserve"> </t>
    </r>
  </si>
  <si>
    <t>编</t>
  </si>
  <si>
    <t>全            年            预            算             定           额</t>
  </si>
  <si>
    <t>制</t>
  </si>
  <si>
    <t>总计</t>
  </si>
  <si>
    <t>工资福利表</t>
  </si>
  <si>
    <t>项目经费</t>
  </si>
  <si>
    <t>公用经费</t>
  </si>
  <si>
    <t>数</t>
  </si>
  <si>
    <t>运转类</t>
  </si>
  <si>
    <t>建设及工程类</t>
  </si>
  <si>
    <t>业务专项类</t>
  </si>
  <si>
    <t>注:本表自动计算生成。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</si>
</sst>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;_ "/>
    <numFmt numFmtId="179" formatCode="0;_ "/>
    <numFmt numFmtId="180" formatCode="#,##0.00;[Red]#,##0.0"/>
    <numFmt numFmtId="181" formatCode="_ * #,##0_ ;_ * \-#,##0_ ;_ * &quot;-&quot;??_ ;_ @_ "/>
    <numFmt numFmtId="182" formatCode="_ * #,##0.00_ ;_ * \-#,##0.00_ ;_ * &quot;-&quot;??.00_ ;_ @_ "/>
    <numFmt numFmtId="183" formatCode="0_ "/>
    <numFmt numFmtId="184" formatCode="0.0_ "/>
    <numFmt numFmtId="185" formatCode="#,##0.00_ "/>
  </numFmts>
  <fonts count="10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2"/>
      <name val="黑体"/>
      <charset val="134"/>
    </font>
    <font>
      <b/>
      <u val="double"/>
      <sz val="22"/>
      <name val="黑体"/>
      <charset val="134"/>
    </font>
    <font>
      <sz val="12"/>
      <name val="宋体"/>
      <charset val="134"/>
    </font>
    <font>
      <b/>
      <u/>
      <sz val="18"/>
      <name val="宋体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11"/>
      <name val="楷体_GB2312"/>
      <charset val="134"/>
    </font>
    <font>
      <b/>
      <sz val="10"/>
      <name val="楷体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u/>
      <sz val="20"/>
      <name val="宋体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仿宋"/>
      <charset val="134"/>
    </font>
    <font>
      <b/>
      <sz val="9"/>
      <color theme="1"/>
      <name val="宋体"/>
      <charset val="134"/>
      <scheme val="minor"/>
    </font>
    <font>
      <b/>
      <u/>
      <sz val="16"/>
      <name val="宋体"/>
      <charset val="134"/>
    </font>
    <font>
      <b/>
      <sz val="10"/>
      <name val="仿宋_GB2312"/>
      <charset val="134"/>
    </font>
    <font>
      <b/>
      <u/>
      <sz val="18"/>
      <name val="黑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2"/>
      <name val="楷体_GB2312"/>
      <charset val="134"/>
    </font>
    <font>
      <b/>
      <sz val="12"/>
      <color theme="1"/>
      <name val="宋体"/>
      <charset val="134"/>
      <scheme val="minor"/>
    </font>
    <font>
      <b/>
      <u/>
      <sz val="20"/>
      <name val="黑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u/>
      <sz val="20"/>
      <name val="黑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u/>
      <sz val="10"/>
      <name val="Times New Roman"/>
      <charset val="134"/>
    </font>
    <font>
      <b/>
      <u/>
      <sz val="10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sz val="9"/>
      <name val="宋体"/>
      <charset val="134"/>
    </font>
    <font>
      <b/>
      <sz val="12"/>
      <color indexed="53"/>
      <name val="宋体"/>
      <charset val="134"/>
    </font>
    <font>
      <sz val="9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8"/>
      <color theme="1"/>
      <name val="宋体"/>
      <charset val="134"/>
    </font>
    <font>
      <b/>
      <u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20"/>
      <name val="Times New Roman"/>
      <charset val="134"/>
    </font>
    <font>
      <b/>
      <sz val="22"/>
      <name val="黑体"/>
      <charset val="134"/>
    </font>
    <font>
      <b/>
      <sz val="10"/>
      <name val="SimSun"/>
      <charset val="134"/>
    </font>
    <font>
      <sz val="9"/>
      <name val="宋体"/>
      <charset val="134"/>
    </font>
    <font>
      <b/>
      <sz val="9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06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2" borderId="19" applyNumberFormat="0" applyAlignment="0" applyProtection="0">
      <alignment vertical="center"/>
    </xf>
    <xf numFmtId="0" fontId="71" fillId="13" borderId="20" applyNumberFormat="0" applyAlignment="0" applyProtection="0">
      <alignment vertical="center"/>
    </xf>
    <xf numFmtId="0" fontId="72" fillId="13" borderId="19" applyNumberFormat="0" applyAlignment="0" applyProtection="0">
      <alignment vertical="center"/>
    </xf>
    <xf numFmtId="0" fontId="73" fillId="14" borderId="21" applyNumberFormat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80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79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" fillId="0" borderId="0"/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" fillId="0" borderId="0"/>
    <xf numFmtId="0" fontId="82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" fillId="0" borderId="0"/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90" fillId="0" borderId="28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" fillId="0" borderId="0"/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" fillId="0" borderId="0"/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4" fillId="0" borderId="0"/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4" fillId="0" borderId="0"/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4" fillId="0" borderId="0"/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4" fillId="0" borderId="0"/>
    <xf numFmtId="0" fontId="91" fillId="42" borderId="2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4" fillId="0" borderId="0"/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4" fillId="0" borderId="0"/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92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/>
    <xf numFmtId="0" fontId="4" fillId="0" borderId="0"/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3" fillId="42" borderId="29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94" fillId="53" borderId="31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1" fillId="42" borderId="27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95" fillId="47" borderId="29" applyNumberForma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50" borderId="30" applyNumberFormat="0" applyFont="0" applyAlignment="0" applyProtection="0">
      <alignment vertical="center"/>
    </xf>
    <xf numFmtId="0" fontId="4" fillId="0" borderId="0">
      <alignment vertical="center"/>
    </xf>
  </cellStyleXfs>
  <cellXfs count="3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1337" applyFont="1" applyAlignment="1" applyProtection="1">
      <alignment horizontal="center" vertical="center"/>
      <protection locked="0"/>
    </xf>
    <xf numFmtId="0" fontId="3" fillId="0" borderId="0" xfId="1337" applyFont="1" applyAlignment="1" applyProtection="1">
      <alignment horizontal="center" vertical="center"/>
      <protection locked="0"/>
    </xf>
    <xf numFmtId="0" fontId="4" fillId="0" borderId="0" xfId="1337" applyProtection="1">
      <alignment vertical="center"/>
      <protection locked="0"/>
    </xf>
    <xf numFmtId="0" fontId="5" fillId="0" borderId="0" xfId="1337" applyFont="1" applyProtection="1">
      <alignment vertical="center"/>
      <protection locked="0"/>
    </xf>
    <xf numFmtId="0" fontId="6" fillId="0" borderId="0" xfId="1337" applyFont="1" applyProtection="1">
      <alignment vertical="center"/>
      <protection locked="0"/>
    </xf>
    <xf numFmtId="0" fontId="7" fillId="0" borderId="0" xfId="1337" applyFont="1" applyProtection="1">
      <alignment vertical="center"/>
      <protection locked="0"/>
    </xf>
    <xf numFmtId="0" fontId="8" fillId="0" borderId="0" xfId="1337" applyFont="1" applyProtection="1">
      <alignment vertical="center"/>
      <protection locked="0"/>
    </xf>
    <xf numFmtId="176" fontId="7" fillId="2" borderId="1" xfId="1337" applyNumberFormat="1" applyFont="1" applyFill="1" applyBorder="1" applyAlignment="1" applyProtection="1">
      <alignment horizontal="center" vertical="center" wrapText="1"/>
    </xf>
    <xf numFmtId="0" fontId="7" fillId="2" borderId="1" xfId="1337" applyFont="1" applyFill="1" applyBorder="1" applyAlignment="1" applyProtection="1">
      <alignment horizontal="center" vertical="center"/>
    </xf>
    <xf numFmtId="0" fontId="7" fillId="2" borderId="2" xfId="1337" applyFont="1" applyFill="1" applyBorder="1" applyAlignment="1" applyProtection="1">
      <alignment horizontal="center" vertical="center"/>
    </xf>
    <xf numFmtId="0" fontId="9" fillId="0" borderId="0" xfId="1337" applyFont="1" applyProtection="1">
      <alignment vertical="center"/>
      <protection locked="0"/>
    </xf>
    <xf numFmtId="176" fontId="7" fillId="2" borderId="3" xfId="1337" applyNumberFormat="1" applyFont="1" applyFill="1" applyBorder="1" applyAlignment="1" applyProtection="1">
      <alignment wrapText="1"/>
    </xf>
    <xf numFmtId="0" fontId="7" fillId="2" borderId="4" xfId="1337" applyFont="1" applyFill="1" applyBorder="1" applyAlignment="1" applyProtection="1">
      <alignment horizontal="center" vertical="center"/>
    </xf>
    <xf numFmtId="0" fontId="7" fillId="2" borderId="5" xfId="1337" applyFont="1" applyFill="1" applyBorder="1" applyAlignment="1" applyProtection="1">
      <alignment horizontal="center" vertical="center"/>
    </xf>
    <xf numFmtId="0" fontId="7" fillId="2" borderId="6" xfId="1337" applyFont="1" applyFill="1" applyBorder="1" applyAlignment="1" applyProtection="1">
      <alignment horizontal="center" vertical="center"/>
    </xf>
    <xf numFmtId="0" fontId="7" fillId="2" borderId="7" xfId="1337" applyFont="1" applyFill="1" applyBorder="1" applyAlignment="1" applyProtection="1">
      <alignment horizontal="center" vertical="center"/>
    </xf>
    <xf numFmtId="0" fontId="7" fillId="2" borderId="8" xfId="1337" applyFont="1" applyFill="1" applyBorder="1" applyAlignment="1" applyProtection="1">
      <alignment horizontal="center" vertical="center"/>
    </xf>
    <xf numFmtId="176" fontId="7" fillId="2" borderId="2" xfId="1337" applyNumberFormat="1" applyFont="1" applyFill="1" applyBorder="1" applyAlignment="1" applyProtection="1">
      <alignment horizontal="center" vertical="center" wrapText="1"/>
    </xf>
    <xf numFmtId="0" fontId="10" fillId="2" borderId="2" xfId="1337" applyFont="1" applyFill="1" applyBorder="1" applyAlignment="1" applyProtection="1">
      <alignment horizontal="center" vertical="center"/>
    </xf>
    <xf numFmtId="177" fontId="10" fillId="2" borderId="2" xfId="1337" applyNumberFormat="1" applyFont="1" applyFill="1" applyBorder="1" applyAlignment="1" applyProtection="1">
      <alignment horizontal="center" vertical="center"/>
    </xf>
    <xf numFmtId="0" fontId="11" fillId="0" borderId="0" xfId="1337" applyFont="1" applyProtection="1">
      <alignment vertical="center"/>
      <protection locked="0"/>
    </xf>
    <xf numFmtId="176" fontId="7" fillId="2" borderId="9" xfId="1337" applyNumberFormat="1" applyFont="1" applyFill="1" applyBorder="1" applyAlignment="1" applyProtection="1">
      <alignment horizontal="left" vertical="center" wrapText="1"/>
    </xf>
    <xf numFmtId="0" fontId="4" fillId="2" borderId="2" xfId="1337" applyFont="1" applyFill="1" applyBorder="1" applyAlignment="1" applyProtection="1">
      <alignment horizontal="center" vertical="center"/>
    </xf>
    <xf numFmtId="178" fontId="10" fillId="2" borderId="2" xfId="1337" applyNumberFormat="1" applyFont="1" applyFill="1" applyBorder="1" applyAlignment="1" applyProtection="1">
      <alignment horizontal="center" vertical="center"/>
    </xf>
    <xf numFmtId="179" fontId="10" fillId="2" borderId="2" xfId="1337" applyNumberFormat="1" applyFont="1" applyFill="1" applyBorder="1" applyAlignment="1" applyProtection="1">
      <alignment horizontal="center" vertical="center"/>
    </xf>
    <xf numFmtId="179" fontId="4" fillId="2" borderId="2" xfId="1337" applyNumberFormat="1" applyFont="1" applyFill="1" applyBorder="1" applyAlignment="1" applyProtection="1">
      <alignment horizontal="center" vertical="center"/>
    </xf>
    <xf numFmtId="178" fontId="4" fillId="2" borderId="2" xfId="1337" applyNumberFormat="1" applyFont="1" applyFill="1" applyBorder="1" applyAlignment="1" applyProtection="1">
      <alignment horizontal="center" vertical="center"/>
    </xf>
    <xf numFmtId="0" fontId="12" fillId="0" borderId="0" xfId="1337" applyFo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176" fontId="1" fillId="0" borderId="0" xfId="0" applyNumberFormat="1" applyFont="1" applyProtection="1">
      <alignment vertical="center"/>
      <protection locked="0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/>
    <xf numFmtId="0" fontId="1" fillId="0" borderId="0" xfId="0" applyFont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 wrapText="1"/>
    </xf>
    <xf numFmtId="180" fontId="16" fillId="0" borderId="14" xfId="0" applyNumberFormat="1" applyFont="1" applyFill="1" applyBorder="1" applyAlignment="1" applyProtection="1">
      <alignment horizontal="center" vertical="center"/>
    </xf>
    <xf numFmtId="180" fontId="16" fillId="0" borderId="11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8" fillId="0" borderId="0" xfId="1336" applyFont="1" applyFill="1" applyBorder="1" applyAlignment="1" applyProtection="1">
      <alignment horizontal="center"/>
    </xf>
    <xf numFmtId="0" fontId="18" fillId="0" borderId="0" xfId="1336" applyFont="1" applyFill="1" applyBorder="1" applyAlignment="1" applyProtection="1">
      <alignment horizontal="center" vertical="center"/>
    </xf>
    <xf numFmtId="176" fontId="19" fillId="0" borderId="0" xfId="1336" applyNumberFormat="1" applyFont="1" applyFill="1" applyAlignment="1" applyProtection="1">
      <alignment vertical="center"/>
      <protection locked="0"/>
    </xf>
    <xf numFmtId="0" fontId="4" fillId="0" borderId="0" xfId="1336" applyFont="1" applyFill="1" applyBorder="1" applyAlignment="1" applyProtection="1">
      <alignment vertical="center"/>
    </xf>
    <xf numFmtId="176" fontId="19" fillId="0" borderId="0" xfId="1336" applyNumberFormat="1" applyFont="1" applyFill="1" applyAlignment="1" applyProtection="1">
      <alignment horizontal="right" vertical="center"/>
      <protection locked="0"/>
    </xf>
    <xf numFmtId="0" fontId="11" fillId="0" borderId="1" xfId="1336" applyFont="1" applyFill="1" applyBorder="1" applyAlignment="1" applyProtection="1">
      <alignment horizontal="center" vertical="center"/>
    </xf>
    <xf numFmtId="0" fontId="11" fillId="0" borderId="1" xfId="1336" applyFont="1" applyFill="1" applyBorder="1" applyAlignment="1" applyProtection="1">
      <alignment horizontal="center" vertical="center" wrapText="1"/>
    </xf>
    <xf numFmtId="0" fontId="11" fillId="0" borderId="9" xfId="1336" applyFont="1" applyFill="1" applyBorder="1" applyAlignment="1" applyProtection="1">
      <alignment horizontal="center" vertical="center"/>
    </xf>
    <xf numFmtId="0" fontId="11" fillId="0" borderId="9" xfId="1336" applyFont="1" applyFill="1" applyBorder="1" applyAlignment="1" applyProtection="1">
      <alignment horizontal="center" vertical="center" wrapText="1"/>
    </xf>
    <xf numFmtId="0" fontId="11" fillId="0" borderId="2" xfId="1336" applyFont="1" applyFill="1" applyBorder="1" applyAlignment="1" applyProtection="1">
      <alignment horizontal="center" vertical="center" wrapText="1"/>
    </xf>
    <xf numFmtId="0" fontId="11" fillId="0" borderId="2" xfId="1336" applyFont="1" applyFill="1" applyBorder="1" applyAlignment="1" applyProtection="1">
      <alignment horizontal="center" vertical="center"/>
    </xf>
    <xf numFmtId="177" fontId="11" fillId="0" borderId="2" xfId="1336" applyNumberFormat="1" applyFont="1" applyFill="1" applyBorder="1" applyAlignment="1" applyProtection="1">
      <alignment horizontal="center" vertical="center"/>
    </xf>
    <xf numFmtId="0" fontId="12" fillId="0" borderId="2" xfId="1336" applyFont="1" applyFill="1" applyBorder="1" applyAlignment="1" applyProtection="1">
      <alignment horizontal="center" vertical="center" wrapText="1"/>
    </xf>
    <xf numFmtId="0" fontId="12" fillId="0" borderId="2" xfId="1336" applyFont="1" applyBorder="1" applyAlignment="1">
      <alignment vertical="center" wrapText="1"/>
    </xf>
    <xf numFmtId="0" fontId="12" fillId="0" borderId="2" xfId="1336" applyFont="1" applyBorder="1" applyAlignment="1">
      <alignment horizontal="center" vertical="center"/>
    </xf>
    <xf numFmtId="0" fontId="12" fillId="0" borderId="2" xfId="1336" applyFont="1" applyFill="1" applyBorder="1" applyAlignment="1" applyProtection="1">
      <alignment horizontal="center" vertical="center"/>
    </xf>
    <xf numFmtId="0" fontId="11" fillId="0" borderId="2" xfId="1336" applyFont="1" applyFill="1" applyBorder="1" applyAlignment="1" applyProtection="1">
      <alignment horizontal="left" vertical="center" wrapText="1"/>
    </xf>
    <xf numFmtId="58" fontId="12" fillId="0" borderId="2" xfId="1336" applyNumberFormat="1" applyFont="1" applyBorder="1" applyAlignment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18" fillId="0" borderId="0" xfId="1336" applyFont="1" applyFill="1" applyAlignment="1">
      <alignment horizontal="center" wrapText="1"/>
    </xf>
    <xf numFmtId="176" fontId="19" fillId="0" borderId="0" xfId="1336" applyNumberFormat="1" applyFont="1" applyFill="1" applyAlignment="1" applyProtection="1">
      <alignment horizontal="left" vertical="center" wrapText="1"/>
      <protection locked="0"/>
    </xf>
    <xf numFmtId="176" fontId="19" fillId="0" borderId="0" xfId="1336" applyNumberFormat="1" applyFont="1" applyFill="1" applyAlignment="1" applyProtection="1">
      <alignment horizontal="center" vertical="center" wrapText="1"/>
      <protection locked="0"/>
    </xf>
    <xf numFmtId="0" fontId="4" fillId="0" borderId="0" xfId="1336" applyFill="1" applyAlignment="1">
      <alignment horizontal="center" vertical="center" wrapText="1"/>
    </xf>
    <xf numFmtId="0" fontId="11" fillId="0" borderId="1" xfId="1336" applyFont="1" applyFill="1" applyBorder="1" applyAlignment="1">
      <alignment horizontal="center" vertical="center" wrapText="1"/>
    </xf>
    <xf numFmtId="0" fontId="11" fillId="3" borderId="1" xfId="1336" applyFont="1" applyFill="1" applyBorder="1" applyAlignment="1">
      <alignment horizontal="center" vertical="center" wrapText="1"/>
    </xf>
    <xf numFmtId="0" fontId="11" fillId="0" borderId="2" xfId="1336" applyFont="1" applyFill="1" applyBorder="1" applyAlignment="1">
      <alignment horizontal="center" vertical="center" wrapText="1"/>
    </xf>
    <xf numFmtId="0" fontId="11" fillId="0" borderId="9" xfId="1336" applyFont="1" applyFill="1" applyBorder="1" applyAlignment="1">
      <alignment horizontal="center" vertical="center" wrapText="1"/>
    </xf>
    <xf numFmtId="0" fontId="11" fillId="3" borderId="9" xfId="1336" applyFont="1" applyFill="1" applyBorder="1" applyAlignment="1">
      <alignment horizontal="center" vertical="center" wrapText="1"/>
    </xf>
    <xf numFmtId="0" fontId="21" fillId="3" borderId="2" xfId="1336" applyFont="1" applyFill="1" applyBorder="1" applyAlignment="1">
      <alignment horizontal="center" vertical="center" wrapText="1"/>
    </xf>
    <xf numFmtId="0" fontId="21" fillId="3" borderId="2" xfId="1336" applyFont="1" applyFill="1" applyBorder="1" applyAlignment="1">
      <alignment horizontal="center" wrapText="1"/>
    </xf>
    <xf numFmtId="177" fontId="21" fillId="3" borderId="2" xfId="1336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21" fillId="4" borderId="2" xfId="1336" applyFont="1" applyFill="1" applyBorder="1" applyAlignment="1">
      <alignment horizontal="justify" vertical="center" wrapText="1"/>
    </xf>
    <xf numFmtId="0" fontId="0" fillId="4" borderId="0" xfId="0" applyFill="1" applyAlignment="1">
      <alignment vertical="center" wrapText="1"/>
    </xf>
    <xf numFmtId="177" fontId="21" fillId="4" borderId="2" xfId="1336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1" fillId="0" borderId="2" xfId="1336" applyFont="1" applyFill="1" applyBorder="1" applyAlignment="1">
      <alignment horizontal="justify" vertical="center" wrapText="1"/>
    </xf>
    <xf numFmtId="0" fontId="21" fillId="0" borderId="2" xfId="1336" applyFont="1" applyFill="1" applyBorder="1" applyAlignment="1">
      <alignment horizontal="center" wrapText="1"/>
    </xf>
    <xf numFmtId="177" fontId="21" fillId="0" borderId="2" xfId="1336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1" fillId="4" borderId="2" xfId="1336" applyFont="1" applyFill="1" applyBorder="1" applyAlignment="1">
      <alignment horizontal="center" wrapText="1"/>
    </xf>
    <xf numFmtId="0" fontId="0" fillId="0" borderId="2" xfId="0" applyFill="1" applyBorder="1" applyAlignment="1">
      <alignment vertical="center" wrapText="1"/>
    </xf>
    <xf numFmtId="0" fontId="22" fillId="0" borderId="2" xfId="1336" applyFont="1" applyFill="1" applyBorder="1" applyAlignment="1">
      <alignment horizontal="justify" vertical="center" wrapText="1"/>
    </xf>
    <xf numFmtId="0" fontId="21" fillId="4" borderId="2" xfId="1336" applyFont="1" applyFill="1" applyBorder="1" applyAlignment="1">
      <alignment horizontal="left" vertical="center" wrapText="1"/>
    </xf>
    <xf numFmtId="0" fontId="22" fillId="4" borderId="2" xfId="1336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21" fillId="0" borderId="2" xfId="1336" applyFont="1" applyFill="1" applyBorder="1" applyAlignment="1">
      <alignment horizontal="left" vertical="center" wrapText="1"/>
    </xf>
    <xf numFmtId="0" fontId="22" fillId="0" borderId="2" xfId="1336" applyFont="1" applyFill="1" applyBorder="1" applyAlignment="1">
      <alignment horizontal="left" vertical="center" wrapText="1"/>
    </xf>
    <xf numFmtId="0" fontId="22" fillId="4" borderId="2" xfId="1336" applyFont="1" applyFill="1" applyBorder="1" applyAlignment="1">
      <alignment horizontal="left" vertical="center" wrapText="1"/>
    </xf>
    <xf numFmtId="177" fontId="22" fillId="0" borderId="2" xfId="1336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23" fillId="0" borderId="2" xfId="1296" applyFont="1" applyFill="1" applyBorder="1" applyAlignment="1">
      <alignment horizontal="center" vertical="center" wrapText="1"/>
    </xf>
    <xf numFmtId="0" fontId="22" fillId="0" borderId="2" xfId="1336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77" fontId="22" fillId="0" borderId="9" xfId="13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5" fillId="0" borderId="0" xfId="1291" applyFont="1" applyAlignment="1" applyProtection="1">
      <alignment horizontal="center" vertical="center"/>
      <protection locked="0"/>
    </xf>
    <xf numFmtId="176" fontId="26" fillId="0" borderId="0" xfId="1291" applyNumberFormat="1" applyFont="1" applyFill="1" applyBorder="1" applyAlignment="1" applyProtection="1">
      <protection locked="0"/>
    </xf>
    <xf numFmtId="0" fontId="4" fillId="0" borderId="0" xfId="1291" applyProtection="1">
      <alignment vertical="center"/>
      <protection locked="0"/>
    </xf>
    <xf numFmtId="0" fontId="11" fillId="0" borderId="0" xfId="1291" applyFont="1" applyAlignment="1" applyProtection="1">
      <alignment horizontal="right" vertical="center"/>
      <protection locked="0"/>
    </xf>
    <xf numFmtId="0" fontId="11" fillId="0" borderId="2" xfId="1291" applyFont="1" applyBorder="1" applyAlignment="1" applyProtection="1">
      <alignment horizontal="center" vertical="center"/>
    </xf>
    <xf numFmtId="43" fontId="11" fillId="0" borderId="2" xfId="1093" applyFont="1" applyBorder="1" applyAlignment="1" applyProtection="1">
      <alignment horizontal="center" vertical="center"/>
    </xf>
    <xf numFmtId="43" fontId="11" fillId="0" borderId="0" xfId="1093" applyFont="1" applyBorder="1" applyAlignment="1" applyProtection="1">
      <alignment horizontal="center" vertical="center"/>
    </xf>
    <xf numFmtId="0" fontId="12" fillId="0" borderId="2" xfId="1291" applyFont="1" applyBorder="1" applyAlignment="1" applyProtection="1">
      <alignment horizontal="center" vertical="center"/>
    </xf>
    <xf numFmtId="0" fontId="11" fillId="0" borderId="2" xfId="1291" applyFont="1" applyBorder="1" applyAlignment="1" applyProtection="1">
      <alignment horizontal="left" vertical="center"/>
      <protection locked="0"/>
    </xf>
    <xf numFmtId="0" fontId="11" fillId="0" borderId="2" xfId="1291" applyFont="1" applyBorder="1" applyAlignment="1" applyProtection="1">
      <alignment horizontal="center" vertical="center"/>
      <protection locked="0"/>
    </xf>
    <xf numFmtId="43" fontId="11" fillId="0" borderId="2" xfId="1093" applyFont="1" applyBorder="1" applyAlignment="1" applyProtection="1">
      <alignment horizontal="center" vertical="center"/>
      <protection locked="0"/>
    </xf>
    <xf numFmtId="0" fontId="12" fillId="0" borderId="2" xfId="1291" applyFont="1" applyBorder="1" applyAlignment="1" applyProtection="1">
      <alignment horizontal="center" vertical="center"/>
      <protection locked="0"/>
    </xf>
    <xf numFmtId="0" fontId="12" fillId="0" borderId="2" xfId="1291" applyFont="1" applyBorder="1" applyProtection="1">
      <alignment vertical="center"/>
      <protection locked="0"/>
    </xf>
    <xf numFmtId="43" fontId="12" fillId="0" borderId="2" xfId="1093" applyFont="1" applyBorder="1" applyProtection="1">
      <alignment vertical="center"/>
      <protection locked="0"/>
    </xf>
    <xf numFmtId="0" fontId="11" fillId="0" borderId="2" xfId="1291" applyFont="1" applyBorder="1" applyProtection="1">
      <alignment vertical="center"/>
      <protection locked="0"/>
    </xf>
    <xf numFmtId="43" fontId="11" fillId="0" borderId="2" xfId="1093" applyFont="1" applyBorder="1" applyProtection="1">
      <alignment vertical="center"/>
      <protection locked="0"/>
    </xf>
    <xf numFmtId="0" fontId="24" fillId="0" borderId="0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181" fontId="10" fillId="0" borderId="0" xfId="1" applyNumberFormat="1" applyFont="1" applyAlignment="1" applyProtection="1">
      <alignment horizontal="center" vertical="center"/>
      <protection locked="0"/>
    </xf>
    <xf numFmtId="176" fontId="27" fillId="0" borderId="0" xfId="0" applyNumberFormat="1" applyFont="1" applyAlignment="1" applyProtection="1">
      <alignment horizontal="center"/>
      <protection locked="0"/>
    </xf>
    <xf numFmtId="176" fontId="19" fillId="0" borderId="0" xfId="0" applyNumberFormat="1" applyFont="1" applyFill="1" applyBorder="1" applyAlignment="1" applyProtection="1"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181" fontId="11" fillId="2" borderId="2" xfId="1" applyNumberFormat="1" applyFont="1" applyFill="1" applyBorder="1" applyAlignment="1" applyProtection="1">
      <alignment horizontal="center" vertical="center"/>
    </xf>
    <xf numFmtId="181" fontId="11" fillId="2" borderId="2" xfId="1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 wrapText="1"/>
      <protection locked="0"/>
    </xf>
    <xf numFmtId="182" fontId="11" fillId="2" borderId="2" xfId="1" applyNumberFormat="1" applyFont="1" applyFill="1" applyBorder="1" applyAlignment="1" applyProtection="1">
      <alignment horizontal="center" vertical="center"/>
    </xf>
    <xf numFmtId="176" fontId="9" fillId="0" borderId="9" xfId="0" applyNumberFormat="1" applyFont="1" applyBorder="1" applyAlignment="1" applyProtection="1">
      <alignment horizontal="left" vertical="center" wrapText="1"/>
      <protection locked="0"/>
    </xf>
    <xf numFmtId="181" fontId="12" fillId="0" borderId="2" xfId="1" applyNumberFormat="1" applyFont="1" applyBorder="1" applyAlignment="1" applyProtection="1">
      <alignment horizontal="right" vertical="center"/>
      <protection locked="0"/>
    </xf>
    <xf numFmtId="181" fontId="12" fillId="2" borderId="2" xfId="1" applyNumberFormat="1" applyFont="1" applyFill="1" applyBorder="1" applyAlignment="1" applyProtection="1">
      <alignment horizontal="right" vertical="center"/>
    </xf>
    <xf numFmtId="177" fontId="28" fillId="2" borderId="2" xfId="0" applyNumberFormat="1" applyFont="1" applyFill="1" applyBorder="1" applyAlignment="1" applyProtection="1">
      <alignment horizontal="right" vertical="center"/>
    </xf>
    <xf numFmtId="181" fontId="10" fillId="0" borderId="0" xfId="1" applyNumberFormat="1" applyFont="1" applyBorder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181" fontId="30" fillId="0" borderId="0" xfId="1" applyNumberFormat="1" applyFont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6" fontId="32" fillId="0" borderId="0" xfId="0" applyNumberFormat="1" applyFont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176" fontId="0" fillId="0" borderId="0" xfId="0" applyNumberFormat="1" applyFont="1" applyProtection="1">
      <alignment vertical="center"/>
      <protection locked="0"/>
    </xf>
    <xf numFmtId="43" fontId="0" fillId="0" borderId="0" xfId="1" applyFont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 vertical="center"/>
      <protection locked="0"/>
    </xf>
    <xf numFmtId="176" fontId="33" fillId="0" borderId="0" xfId="0" applyNumberFormat="1" applyFont="1" applyProtection="1">
      <alignment vertical="center"/>
      <protection locked="0"/>
    </xf>
    <xf numFmtId="176" fontId="34" fillId="0" borderId="0" xfId="0" applyNumberFormat="1" applyFont="1" applyAlignment="1" applyProtection="1">
      <alignment horizontal="center"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43" fontId="36" fillId="0" borderId="0" xfId="1" applyFont="1" applyBorder="1" applyAlignment="1" applyProtection="1">
      <alignment horizontal="center" vertical="center"/>
      <protection locked="0"/>
    </xf>
    <xf numFmtId="176" fontId="36" fillId="0" borderId="0" xfId="0" applyNumberFormat="1" applyFont="1" applyBorder="1" applyAlignment="1" applyProtection="1">
      <alignment vertical="center"/>
      <protection locked="0"/>
    </xf>
    <xf numFmtId="176" fontId="36" fillId="0" borderId="0" xfId="0" applyNumberFormat="1" applyFont="1" applyBorder="1" applyAlignment="1" applyProtection="1">
      <alignment horizontal="center" vertical="center"/>
      <protection locked="0"/>
    </xf>
    <xf numFmtId="176" fontId="36" fillId="0" borderId="0" xfId="0" applyNumberFormat="1" applyFont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43" fontId="7" fillId="2" borderId="2" xfId="1" applyFont="1" applyFill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/>
    </xf>
    <xf numFmtId="176" fontId="7" fillId="2" borderId="6" xfId="0" applyNumberFormat="1" applyFont="1" applyFill="1" applyBorder="1" applyAlignment="1" applyProtection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wrapText="1"/>
    </xf>
    <xf numFmtId="176" fontId="7" fillId="2" borderId="2" xfId="0" applyNumberFormat="1" applyFont="1" applyFill="1" applyBorder="1" applyAlignment="1" applyProtection="1">
      <alignment horizontal="center" vertical="center"/>
    </xf>
    <xf numFmtId="43" fontId="10" fillId="2" borderId="2" xfId="1" applyNumberFormat="1" applyFont="1" applyFill="1" applyBorder="1" applyAlignment="1" applyProtection="1">
      <alignment horizontal="center" vertical="center" wrapText="1"/>
    </xf>
    <xf numFmtId="43" fontId="10" fillId="2" borderId="2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left" vertical="center" wrapText="1"/>
    </xf>
    <xf numFmtId="43" fontId="4" fillId="2" borderId="2" xfId="0" applyNumberFormat="1" applyFont="1" applyFill="1" applyBorder="1" applyAlignment="1" applyProtection="1">
      <alignment horizontal="center" vertical="center"/>
    </xf>
    <xf numFmtId="43" fontId="10" fillId="2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  <protection locked="0"/>
    </xf>
    <xf numFmtId="43" fontId="37" fillId="0" borderId="0" xfId="1" applyFont="1" applyAlignment="1" applyProtection="1">
      <alignment horizontal="center" vertical="center"/>
      <protection locked="0"/>
    </xf>
    <xf numFmtId="176" fontId="37" fillId="0" borderId="0" xfId="0" applyNumberFormat="1" applyFont="1" applyProtection="1">
      <alignment vertical="center"/>
      <protection locked="0"/>
    </xf>
    <xf numFmtId="176" fontId="37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Border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176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176" fontId="40" fillId="7" borderId="2" xfId="0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76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76" fontId="42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42" fillId="0" borderId="0" xfId="0" applyNumberFormat="1" applyFont="1" applyBorder="1" applyAlignment="1" applyProtection="1">
      <alignment horizontal="center" vertical="center" wrapText="1"/>
      <protection locked="0"/>
    </xf>
    <xf numFmtId="183" fontId="43" fillId="0" borderId="0" xfId="0" applyNumberFormat="1" applyFont="1" applyBorder="1" applyAlignment="1" applyProtection="1">
      <alignment horizontal="center" vertical="center" wrapText="1"/>
      <protection locked="0"/>
    </xf>
    <xf numFmtId="183" fontId="41" fillId="0" borderId="0" xfId="0" applyNumberFormat="1" applyFont="1" applyBorder="1" applyAlignment="1" applyProtection="1">
      <alignment horizontal="center" vertical="center" wrapText="1"/>
      <protection locked="0"/>
    </xf>
    <xf numFmtId="183" fontId="44" fillId="0" borderId="0" xfId="0" applyNumberFormat="1" applyFont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Alignment="1" applyProtection="1">
      <alignment horizontal="justify" vertical="center" wrapText="1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76" fontId="46" fillId="0" borderId="0" xfId="0" applyNumberFormat="1" applyFont="1" applyBorder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40" fillId="0" borderId="0" xfId="0" applyFont="1" applyProtection="1">
      <alignment vertical="center"/>
      <protection locked="0"/>
    </xf>
    <xf numFmtId="0" fontId="47" fillId="0" borderId="0" xfId="0" applyFont="1">
      <alignment vertical="center"/>
    </xf>
    <xf numFmtId="0" fontId="10" fillId="0" borderId="0" xfId="0" applyFont="1" applyFill="1">
      <alignment vertical="center"/>
    </xf>
    <xf numFmtId="0" fontId="48" fillId="0" borderId="0" xfId="0" applyFont="1">
      <alignment vertical="center"/>
    </xf>
    <xf numFmtId="0" fontId="48" fillId="0" borderId="0" xfId="0" applyFont="1" applyBorder="1">
      <alignment vertical="center"/>
    </xf>
    <xf numFmtId="0" fontId="48" fillId="0" borderId="0" xfId="0" applyFont="1" applyFill="1">
      <alignment vertical="center"/>
    </xf>
    <xf numFmtId="0" fontId="1" fillId="0" borderId="0" xfId="0" applyFont="1" applyAlignment="1">
      <alignment horizontal="justify" vertical="center"/>
    </xf>
    <xf numFmtId="0" fontId="4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84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/>
    </xf>
    <xf numFmtId="1" fontId="11" fillId="8" borderId="2" xfId="0" applyNumberFormat="1" applyFont="1" applyFill="1" applyBorder="1" applyAlignment="1">
      <alignment horizontal="center"/>
    </xf>
    <xf numFmtId="185" fontId="11" fillId="8" borderId="2" xfId="0" applyNumberFormat="1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48" fillId="0" borderId="2" xfId="0" applyFont="1" applyBorder="1">
      <alignment vertical="center"/>
    </xf>
    <xf numFmtId="0" fontId="52" fillId="0" borderId="2" xfId="0" applyFont="1" applyFill="1" applyBorder="1" applyAlignment="1">
      <alignment horizontal="center" vertical="center"/>
    </xf>
    <xf numFmtId="177" fontId="5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53" fillId="0" borderId="2" xfId="1247" applyNumberFormat="1" applyFont="1" applyFill="1" applyBorder="1" applyAlignment="1">
      <alignment horizontal="center"/>
    </xf>
    <xf numFmtId="177" fontId="48" fillId="0" borderId="2" xfId="0" applyNumberFormat="1" applyFont="1" applyFill="1" applyBorder="1" applyAlignment="1">
      <alignment horizontal="center" vertical="center"/>
    </xf>
    <xf numFmtId="177" fontId="53" fillId="0" borderId="2" xfId="0" applyNumberFormat="1" applyFont="1" applyFill="1" applyBorder="1" applyAlignment="1">
      <alignment horizontal="center"/>
    </xf>
    <xf numFmtId="177" fontId="53" fillId="3" borderId="2" xfId="0" applyNumberFormat="1" applyFont="1" applyFill="1" applyBorder="1" applyAlignment="1">
      <alignment horizontal="center"/>
    </xf>
    <xf numFmtId="177" fontId="53" fillId="0" borderId="2" xfId="0" applyNumberFormat="1" applyFont="1" applyFill="1" applyBorder="1" applyAlignment="1">
      <alignment horizontal="center" vertical="center"/>
    </xf>
    <xf numFmtId="177" fontId="53" fillId="3" borderId="2" xfId="0" applyNumberFormat="1" applyFont="1" applyFill="1" applyBorder="1" applyAlignment="1">
      <alignment horizontal="center" vertical="center"/>
    </xf>
    <xf numFmtId="0" fontId="48" fillId="0" borderId="2" xfId="0" applyFont="1" applyFill="1" applyBorder="1">
      <alignment vertical="center"/>
    </xf>
    <xf numFmtId="177" fontId="54" fillId="0" borderId="2" xfId="0" applyNumberFormat="1" applyFont="1" applyFill="1" applyBorder="1" applyAlignment="1">
      <alignment horizontal="center" vertical="center"/>
    </xf>
    <xf numFmtId="177" fontId="53" fillId="0" borderId="2" xfId="0" applyNumberFormat="1" applyFont="1" applyFill="1" applyBorder="1" applyAlignment="1">
      <alignment horizontal="center" vertical="center" wrapText="1"/>
    </xf>
    <xf numFmtId="177" fontId="48" fillId="0" borderId="2" xfId="0" applyNumberFormat="1" applyFont="1" applyFill="1" applyBorder="1">
      <alignment vertical="center"/>
    </xf>
    <xf numFmtId="0" fontId="12" fillId="0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0" fillId="0" borderId="2" xfId="0" applyFill="1" applyBorder="1">
      <alignment vertical="center"/>
    </xf>
    <xf numFmtId="0" fontId="53" fillId="0" borderId="2" xfId="0" applyFont="1" applyFill="1" applyBorder="1" applyAlignment="1">
      <alignment horizontal="center"/>
    </xf>
    <xf numFmtId="0" fontId="0" fillId="0" borderId="2" xfId="0" applyBorder="1">
      <alignment vertical="center"/>
    </xf>
    <xf numFmtId="0" fontId="12" fillId="0" borderId="2" xfId="0" applyFont="1" applyFill="1" applyBorder="1" applyAlignment="1">
      <alignment vertical="top" wrapText="1"/>
    </xf>
    <xf numFmtId="2" fontId="55" fillId="0" borderId="2" xfId="0" applyNumberFormat="1" applyFont="1" applyFill="1" applyBorder="1" applyAlignment="1">
      <alignment horizontal="center" vertical="top" shrinkToFit="1"/>
    </xf>
    <xf numFmtId="0" fontId="53" fillId="0" borderId="2" xfId="1258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2" xfId="1263" applyFont="1" applyBorder="1" applyAlignment="1">
      <alignment horizontal="center"/>
    </xf>
    <xf numFmtId="0" fontId="53" fillId="0" borderId="2" xfId="1268" applyFont="1" applyBorder="1" applyAlignment="1">
      <alignment horizontal="center"/>
    </xf>
    <xf numFmtId="177" fontId="5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7" fontId="48" fillId="0" borderId="2" xfId="0" applyNumberFormat="1" applyFont="1" applyBorder="1" applyAlignment="1">
      <alignment horizontal="center" vertical="center"/>
    </xf>
    <xf numFmtId="0" fontId="44" fillId="0" borderId="2" xfId="0" applyFont="1" applyFill="1" applyBorder="1" applyAlignment="1">
      <alignment vertical="top" wrapText="1"/>
    </xf>
    <xf numFmtId="0" fontId="46" fillId="0" borderId="0" xfId="1356" applyFont="1" applyBorder="1" applyAlignment="1">
      <alignment horizontal="center" vertical="center"/>
    </xf>
    <xf numFmtId="0" fontId="5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83" fontId="51" fillId="0" borderId="0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181" fontId="10" fillId="0" borderId="0" xfId="1" applyNumberFormat="1" applyFont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56" fillId="0" borderId="0" xfId="0" applyNumberFormat="1" applyFont="1" applyFill="1" applyBorder="1" applyAlignment="1">
      <alignment horizontal="center" vertical="center" wrapText="1"/>
    </xf>
    <xf numFmtId="183" fontId="5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vertical="center"/>
    </xf>
    <xf numFmtId="0" fontId="51" fillId="0" borderId="2" xfId="0" applyFont="1" applyFill="1" applyBorder="1" applyAlignment="1">
      <alignment horizontal="center" vertical="center"/>
    </xf>
    <xf numFmtId="183" fontId="11" fillId="0" borderId="5" xfId="0" applyNumberFormat="1" applyFont="1" applyFill="1" applyBorder="1" applyAlignment="1">
      <alignment horizontal="center" vertical="center" wrapText="1"/>
    </xf>
    <xf numFmtId="183" fontId="11" fillId="0" borderId="6" xfId="0" applyNumberFormat="1" applyFont="1" applyFill="1" applyBorder="1" applyAlignment="1">
      <alignment horizontal="center" vertical="center" wrapText="1"/>
    </xf>
    <xf numFmtId="183" fontId="51" fillId="0" borderId="2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>
      <alignment horizontal="center" vertical="center" wrapText="1"/>
    </xf>
    <xf numFmtId="177" fontId="51" fillId="0" borderId="2" xfId="0" applyNumberFormat="1" applyFont="1" applyFill="1" applyBorder="1" applyAlignment="1">
      <alignment horizontal="center" vertical="center" wrapText="1"/>
    </xf>
    <xf numFmtId="43" fontId="51" fillId="0" borderId="2" xfId="0" applyNumberFormat="1" applyFont="1" applyFill="1" applyBorder="1" applyAlignment="1">
      <alignment horizontal="center" vertical="center"/>
    </xf>
    <xf numFmtId="43" fontId="51" fillId="0" borderId="2" xfId="0" applyNumberFormat="1" applyFont="1" applyFill="1" applyBorder="1" applyAlignment="1">
      <alignment horizontal="center" vertical="center" wrapText="1"/>
    </xf>
    <xf numFmtId="43" fontId="56" fillId="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/>
    </xf>
    <xf numFmtId="1" fontId="11" fillId="10" borderId="2" xfId="0" applyNumberFormat="1" applyFont="1" applyFill="1" applyBorder="1" applyAlignment="1">
      <alignment horizontal="center"/>
    </xf>
    <xf numFmtId="49" fontId="53" fillId="0" borderId="2" xfId="0" applyNumberFormat="1" applyFont="1" applyFill="1" applyBorder="1" applyAlignment="1">
      <alignment horizontal="center" vertical="center" wrapText="1"/>
    </xf>
    <xf numFmtId="177" fontId="48" fillId="0" borderId="2" xfId="0" applyNumberFormat="1" applyFont="1" applyBorder="1">
      <alignment vertical="center"/>
    </xf>
    <xf numFmtId="49" fontId="53" fillId="0" borderId="9" xfId="0" applyNumberFormat="1" applyFont="1" applyFill="1" applyBorder="1" applyAlignment="1">
      <alignment horizontal="center" vertical="center" wrapText="1"/>
    </xf>
    <xf numFmtId="177" fontId="48" fillId="0" borderId="1" xfId="0" applyNumberFormat="1" applyFont="1" applyBorder="1">
      <alignment vertical="center"/>
    </xf>
    <xf numFmtId="0" fontId="46" fillId="10" borderId="2" xfId="0" applyFont="1" applyFill="1" applyBorder="1" applyAlignment="1">
      <alignment horizontal="center" vertical="center"/>
    </xf>
    <xf numFmtId="0" fontId="46" fillId="10" borderId="9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2" xfId="1355" applyFont="1" applyFill="1" applyBorder="1" applyAlignment="1">
      <alignment horizontal="center" vertical="center"/>
    </xf>
    <xf numFmtId="0" fontId="46" fillId="10" borderId="2" xfId="1355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/>
    </xf>
    <xf numFmtId="0" fontId="53" fillId="0" borderId="2" xfId="1355" applyFont="1" applyBorder="1" applyAlignment="1">
      <alignment horizontal="center" vertical="center"/>
    </xf>
    <xf numFmtId="0" fontId="53" fillId="0" borderId="2" xfId="1356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51" fillId="0" borderId="0" xfId="0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51" fillId="0" borderId="0" xfId="0" applyFont="1" applyFill="1" applyBorder="1" applyAlignment="1">
      <alignment vertical="center" wrapText="1"/>
    </xf>
    <xf numFmtId="177" fontId="51" fillId="0" borderId="0" xfId="0" applyNumberFormat="1" applyFont="1" applyFill="1" applyBorder="1" applyAlignment="1">
      <alignment vertical="center" wrapText="1"/>
    </xf>
    <xf numFmtId="43" fontId="51" fillId="0" borderId="0" xfId="0" applyNumberFormat="1" applyFont="1" applyFill="1" applyBorder="1" applyAlignment="1">
      <alignment vertical="center"/>
    </xf>
    <xf numFmtId="43" fontId="51" fillId="0" borderId="0" xfId="0" applyNumberFormat="1" applyFont="1" applyFill="1" applyBorder="1" applyAlignment="1">
      <alignment vertical="center" wrapText="1"/>
    </xf>
    <xf numFmtId="43" fontId="56" fillId="0" borderId="0" xfId="0" applyNumberFormat="1" applyFont="1" applyFill="1" applyBorder="1" applyAlignment="1">
      <alignment vertical="center" wrapText="1"/>
    </xf>
    <xf numFmtId="0" fontId="57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59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60" fillId="0" borderId="15" xfId="0" applyFont="1" applyBorder="1">
      <alignment vertical="center"/>
    </xf>
    <xf numFmtId="0" fontId="0" fillId="0" borderId="15" xfId="0" applyBorder="1">
      <alignment vertical="center"/>
    </xf>
    <xf numFmtId="0" fontId="60" fillId="0" borderId="6" xfId="0" applyFont="1" applyBorder="1">
      <alignment vertical="center"/>
    </xf>
    <xf numFmtId="0" fontId="0" fillId="0" borderId="6" xfId="0" applyBorder="1">
      <alignment vertical="center"/>
    </xf>
    <xf numFmtId="0" fontId="61" fillId="0" borderId="6" xfId="0" applyFont="1" applyBorder="1" applyAlignment="1">
      <alignment horizontal="center" vertical="center"/>
    </xf>
  </cellXfs>
  <cellStyles count="19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6" xfId="49"/>
    <cellStyle name="20% - 强调文字颜色 3 31" xfId="50"/>
    <cellStyle name="40% - 强调文字颜色 4 27" xfId="51"/>
    <cellStyle name="40% - 强调文字颜色 4 32" xfId="52"/>
    <cellStyle name="60% - 强调文字颜色 5 33" xfId="53"/>
    <cellStyle name="60% - 强调文字颜色 5 28" xfId="54"/>
    <cellStyle name="汇总 6" xfId="55"/>
    <cellStyle name="警告文本 14" xfId="56"/>
    <cellStyle name="60% - 强调文字颜色 1 11" xfId="57"/>
    <cellStyle name="链接单元格 45" xfId="58"/>
    <cellStyle name="20% - 强调文字颜色 1 2" xfId="59"/>
    <cellStyle name="40% - 强调文字颜色 2 16" xfId="60"/>
    <cellStyle name="40% - 强调文字颜色 2 21" xfId="61"/>
    <cellStyle name="20% - 强调文字颜色 1 15" xfId="62"/>
    <cellStyle name="20% - 强调文字颜色 1 20" xfId="63"/>
    <cellStyle name="60% - 强调文字颜色 3 17" xfId="64"/>
    <cellStyle name="60% - 强调文字颜色 3 22" xfId="65"/>
    <cellStyle name="20% - 强调文字颜色 5 37" xfId="66"/>
    <cellStyle name="40% - 强调文字颜色 6 38" xfId="67"/>
    <cellStyle name="40% - 强调文字颜色 6 43" xfId="68"/>
    <cellStyle name="20% - 强调文字颜色 5 42" xfId="69"/>
    <cellStyle name="60% - 强调文字颜色 6 41" xfId="70"/>
    <cellStyle name="60% - 强调文字颜色 6 36" xfId="71"/>
    <cellStyle name="40% - 强调文字颜色 5 40" xfId="72"/>
    <cellStyle name="40% - 强调文字颜色 5 35" xfId="73"/>
    <cellStyle name="20% - 强调文字颜色 4 29" xfId="74"/>
    <cellStyle name="20% - 强调文字颜色 4 34" xfId="75"/>
    <cellStyle name="常规 44" xfId="76"/>
    <cellStyle name="常规 39" xfId="77"/>
    <cellStyle name="60% - 强调文字颜色 2 14" xfId="78"/>
    <cellStyle name="40% - 强调文字颜色 1 13" xfId="79"/>
    <cellStyle name="40% - 强调文字颜色 6 34" xfId="80"/>
    <cellStyle name="40% - 强调文字颜色 6 29" xfId="81"/>
    <cellStyle name="20% - 强调文字颜色 5 28" xfId="82"/>
    <cellStyle name="20% - 强调文字颜色 5 33" xfId="83"/>
    <cellStyle name="60% - 强调文字颜色 3 13" xfId="84"/>
    <cellStyle name="20% - 强调文字颜色 1 11" xfId="85"/>
    <cellStyle name="40% - 强调文字颜色 2 12" xfId="86"/>
    <cellStyle name="60% - 强调文字颜色 2 3" xfId="87"/>
    <cellStyle name="20% - 强调文字颜色 1 39" xfId="88"/>
    <cellStyle name="20% - 强调文字颜色 1 44" xfId="89"/>
    <cellStyle name="20% - 强调文字颜色 4 5" xfId="90"/>
    <cellStyle name="40% - 强调文字颜色 2 45" xfId="91"/>
    <cellStyle name="60% - 强调文字颜色 1 45" xfId="92"/>
    <cellStyle name="40% - 强调文字颜色 3 9" xfId="93"/>
    <cellStyle name="60% - 强调文字颜色 6 8" xfId="94"/>
    <cellStyle name="20% - 强调文字颜色 6 26" xfId="95"/>
    <cellStyle name="20% - 强调文字颜色 6 31" xfId="96"/>
    <cellStyle name="60% - 强调文字颜色 4 11" xfId="97"/>
    <cellStyle name="40% - 强调文字颜色 3 10" xfId="98"/>
    <cellStyle name="强调文字颜色 2 13" xfId="99"/>
    <cellStyle name="解释性文本 17" xfId="100"/>
    <cellStyle name="解释性文本 22" xfId="101"/>
    <cellStyle name="60% - 强调文字颜色 1 44" xfId="102"/>
    <cellStyle name="60% - 强调文字颜色 1 39" xfId="103"/>
    <cellStyle name="40% - 强调文字颜色 3 8" xfId="104"/>
    <cellStyle name="60% - 强调文字颜色 6 23" xfId="105"/>
    <cellStyle name="60% - 强调文字颜色 6 18" xfId="106"/>
    <cellStyle name="20% - 强调文字颜色 4 16" xfId="107"/>
    <cellStyle name="20% - 强调文字颜色 4 21" xfId="108"/>
    <cellStyle name="40% - 强调文字颜色 5 17" xfId="109"/>
    <cellStyle name="40% - 强调文字颜色 5 22" xfId="110"/>
    <cellStyle name="40% - 强调文字颜色 4 2" xfId="111"/>
    <cellStyle name="60% - 强调文字颜色 4 33" xfId="112"/>
    <cellStyle name="60% - 强调文字颜色 4 28" xfId="113"/>
    <cellStyle name="20% - 强调文字颜色 2 26" xfId="114"/>
    <cellStyle name="20% - 强调文字颜色 2 31" xfId="115"/>
    <cellStyle name="40% - 强调文字颜色 3 27" xfId="116"/>
    <cellStyle name="40% - 强调文字颜色 3 32" xfId="117"/>
    <cellStyle name="差 27" xfId="118"/>
    <cellStyle name="差 32" xfId="119"/>
    <cellStyle name="标题 2 11" xfId="120"/>
    <cellStyle name="强调文字颜色 2 33" xfId="121"/>
    <cellStyle name="强调文字颜色 2 28" xfId="122"/>
    <cellStyle name="差 12" xfId="123"/>
    <cellStyle name="解释性文本 37" xfId="124"/>
    <cellStyle name="解释性文本 42" xfId="125"/>
    <cellStyle name="20% - 强调文字颜色 3 3" xfId="126"/>
    <cellStyle name="适中 8" xfId="127"/>
    <cellStyle name="40% - 强调文字颜色 6 20" xfId="128"/>
    <cellStyle name="40% - 强调文字颜色 6 15" xfId="129"/>
    <cellStyle name="20% - 强调文字颜色 5 14" xfId="130"/>
    <cellStyle name="60% - 强调文字颜色 4 32" xfId="131"/>
    <cellStyle name="60% - 强调文字颜色 4 27" xfId="132"/>
    <cellStyle name="20% - 强调文字颜色 2 25" xfId="133"/>
    <cellStyle name="20% - 强调文字颜色 2 30" xfId="134"/>
    <cellStyle name="40% - 强调文字颜色 3 26" xfId="135"/>
    <cellStyle name="40% - 强调文字颜色 3 31" xfId="136"/>
    <cellStyle name="60% - 强调文字颜色 4 34" xfId="137"/>
    <cellStyle name="60% - 强调文字颜色 4 29" xfId="138"/>
    <cellStyle name="20% - 强调文字颜色 2 27" xfId="139"/>
    <cellStyle name="20% - 强调文字颜色 2 32" xfId="140"/>
    <cellStyle name="40% - 强调文字颜色 3 28" xfId="141"/>
    <cellStyle name="40% - 强调文字颜色 3 33" xfId="142"/>
    <cellStyle name="60% - 强调文字颜色 4 40" xfId="143"/>
    <cellStyle name="60% - 强调文字颜色 4 35" xfId="144"/>
    <cellStyle name="20% - 强调文字颜色 2 28" xfId="145"/>
    <cellStyle name="20% - 强调文字颜色 2 33" xfId="146"/>
    <cellStyle name="40% - 强调文字颜色 3 29" xfId="147"/>
    <cellStyle name="40% - 强调文字颜色 3 34" xfId="148"/>
    <cellStyle name="60% - 强调文字颜色 4 41" xfId="149"/>
    <cellStyle name="60% - 强调文字颜色 4 36" xfId="150"/>
    <cellStyle name="20% - 强调文字颜色 2 29" xfId="151"/>
    <cellStyle name="20% - 强调文字颜色 2 34" xfId="152"/>
    <cellStyle name="40% - 强调文字颜色 3 35" xfId="153"/>
    <cellStyle name="40% - 强调文字颜色 3 40" xfId="154"/>
    <cellStyle name="60% - 强调文字颜色 4 42" xfId="155"/>
    <cellStyle name="60% - 强调文字颜色 4 37" xfId="156"/>
    <cellStyle name="20% - 强调文字颜色 2 35" xfId="157"/>
    <cellStyle name="20% - 强调文字颜色 2 40" xfId="158"/>
    <cellStyle name="40% - 强调文字颜色 3 36" xfId="159"/>
    <cellStyle name="40% - 强调文字颜色 3 41" xfId="160"/>
    <cellStyle name="20% - 强调文字颜色 5 45" xfId="161"/>
    <cellStyle name="60% - 强调文字颜色 3 30" xfId="162"/>
    <cellStyle name="60% - 强调文字颜色 3 25" xfId="163"/>
    <cellStyle name="20% - 强调文字颜色 1 23" xfId="164"/>
    <cellStyle name="20% - 强调文字颜色 1 18" xfId="165"/>
    <cellStyle name="40% - 强调文字颜色 2 19" xfId="166"/>
    <cellStyle name="40% - 强调文字颜色 2 24" xfId="167"/>
    <cellStyle name="40% - 强调文字颜色 6 45" xfId="168"/>
    <cellStyle name="20% - 强调文字颜色 5 39" xfId="169"/>
    <cellStyle name="20% - 强调文字颜色 5 44" xfId="170"/>
    <cellStyle name="60% - 强调文字颜色 3 24" xfId="171"/>
    <cellStyle name="60% - 强调文字颜色 3 19" xfId="172"/>
    <cellStyle name="20% - 强调文字颜色 1 22" xfId="173"/>
    <cellStyle name="20% - 强调文字颜色 1 17" xfId="174"/>
    <cellStyle name="40% - 强调文字颜色 2 18" xfId="175"/>
    <cellStyle name="40% - 强调文字颜色 2 23" xfId="176"/>
    <cellStyle name="40% - 强调文字颜色 6 41" xfId="177"/>
    <cellStyle name="40% - 强调文字颜色 6 36" xfId="178"/>
    <cellStyle name="20% - 强调文字颜色 5 35" xfId="179"/>
    <cellStyle name="20% - 强调文字颜色 5 40" xfId="180"/>
    <cellStyle name="60% - 强调文字颜色 3 20" xfId="181"/>
    <cellStyle name="60% - 强调文字颜色 3 15" xfId="182"/>
    <cellStyle name="20% - 强调文字颜色 1 13" xfId="183"/>
    <cellStyle name="40% - 强调文字颜色 2 14" xfId="184"/>
    <cellStyle name="40% - 强调文字颜色 6 42" xfId="185"/>
    <cellStyle name="40% - 强调文字颜色 6 37" xfId="186"/>
    <cellStyle name="20% - 强调文字颜色 5 36" xfId="187"/>
    <cellStyle name="20% - 强调文字颜色 5 41" xfId="188"/>
    <cellStyle name="60% - 强调文字颜色 3 21" xfId="189"/>
    <cellStyle name="60% - 强调文字颜色 3 16" xfId="190"/>
    <cellStyle name="20% - 强调文字颜色 1 14" xfId="191"/>
    <cellStyle name="40% - 强调文字颜色 2 15" xfId="192"/>
    <cellStyle name="40% - 强调文字颜色 2 20" xfId="193"/>
    <cellStyle name="60% - 强调文字颜色 3 31" xfId="194"/>
    <cellStyle name="60% - 强调文字颜色 3 26" xfId="195"/>
    <cellStyle name="20% - 强调文字颜色 1 24" xfId="196"/>
    <cellStyle name="20% - 强调文字颜色 1 19" xfId="197"/>
    <cellStyle name="40% - 强调文字颜色 2 25" xfId="198"/>
    <cellStyle name="40% - 强调文字颜色 2 30" xfId="199"/>
    <cellStyle name="40% - 强调文字颜色 6 44" xfId="200"/>
    <cellStyle name="40% - 强调文字颜色 6 39" xfId="201"/>
    <cellStyle name="20% - 强调文字颜色 5 38" xfId="202"/>
    <cellStyle name="20% - 强调文字颜色 5 43" xfId="203"/>
    <cellStyle name="60% - 强调文字颜色 3 23" xfId="204"/>
    <cellStyle name="60% - 强调文字颜色 3 18" xfId="205"/>
    <cellStyle name="20% - 强调文字颜色 1 21" xfId="206"/>
    <cellStyle name="20% - 强调文字颜色 1 16" xfId="207"/>
    <cellStyle name="40% - 强调文字颜色 2 17" xfId="208"/>
    <cellStyle name="40% - 强调文字颜色 2 22" xfId="209"/>
    <cellStyle name="60% - 强调文字颜色 1 9" xfId="210"/>
    <cellStyle name="40% - 强调文字颜色 6 33" xfId="211"/>
    <cellStyle name="40% - 强调文字颜色 6 28" xfId="212"/>
    <cellStyle name="20% - 强调文字颜色 5 27" xfId="213"/>
    <cellStyle name="20% - 强调文字颜色 5 32" xfId="214"/>
    <cellStyle name="60% - 强调文字颜色 3 12" xfId="215"/>
    <cellStyle name="20% - 强调文字颜色 1 10" xfId="216"/>
    <cellStyle name="40% - 强调文字颜色 2 11" xfId="217"/>
    <cellStyle name="40% - 强调文字颜色 6 40" xfId="218"/>
    <cellStyle name="40% - 强调文字颜色 6 35" xfId="219"/>
    <cellStyle name="20% - 强调文字颜色 5 29" xfId="220"/>
    <cellStyle name="20% - 强调文字颜色 5 34" xfId="221"/>
    <cellStyle name="60% - 强调文字颜色 3 14" xfId="222"/>
    <cellStyle name="20% - 强调文字颜色 1 12" xfId="223"/>
    <cellStyle name="40% - 强调文字颜色 2 13" xfId="224"/>
    <cellStyle name="60% - 强调文字颜色 3 32" xfId="225"/>
    <cellStyle name="60% - 强调文字颜色 3 27" xfId="226"/>
    <cellStyle name="20% - 强调文字颜色 1 25" xfId="227"/>
    <cellStyle name="20% - 强调文字颜色 1 30" xfId="228"/>
    <cellStyle name="40% - 强调文字颜色 2 26" xfId="229"/>
    <cellStyle name="40% - 强调文字颜色 2 31" xfId="230"/>
    <cellStyle name="60% - 强调文字颜色 3 33" xfId="231"/>
    <cellStyle name="60% - 强调文字颜色 3 28" xfId="232"/>
    <cellStyle name="20% - 强调文字颜色 1 26" xfId="233"/>
    <cellStyle name="20% - 强调文字颜色 1 31" xfId="234"/>
    <cellStyle name="40% - 强调文字颜色 2 27" xfId="235"/>
    <cellStyle name="40% - 强调文字颜色 2 32" xfId="236"/>
    <cellStyle name="60% - 强调文字颜色 3 34" xfId="237"/>
    <cellStyle name="60% - 强调文字颜色 3 29" xfId="238"/>
    <cellStyle name="20% - 强调文字颜色 1 27" xfId="239"/>
    <cellStyle name="20% - 强调文字颜色 1 32" xfId="240"/>
    <cellStyle name="40% - 强调文字颜色 2 28" xfId="241"/>
    <cellStyle name="40% - 强调文字颜色 2 33" xfId="242"/>
    <cellStyle name="60% - 强调文字颜色 3 40" xfId="243"/>
    <cellStyle name="60% - 强调文字颜色 3 35" xfId="244"/>
    <cellStyle name="20% - 强调文字颜色 1 28" xfId="245"/>
    <cellStyle name="20% - 强调文字颜色 1 33" xfId="246"/>
    <cellStyle name="40% - 强调文字颜色 2 29" xfId="247"/>
    <cellStyle name="40% - 强调文字颜色 2 34" xfId="248"/>
    <cellStyle name="60% - 强调文字颜色 3 41" xfId="249"/>
    <cellStyle name="60% - 强调文字颜色 3 36" xfId="250"/>
    <cellStyle name="20% - 强调文字颜色 1 29" xfId="251"/>
    <cellStyle name="20% - 强调文字颜色 1 34" xfId="252"/>
    <cellStyle name="40% - 强调文字颜色 2 35" xfId="253"/>
    <cellStyle name="40% - 强调文字颜色 2 40" xfId="254"/>
    <cellStyle name="20% - 强调文字颜色 1 3" xfId="255"/>
    <cellStyle name="60% - 强调文字颜色 3 42" xfId="256"/>
    <cellStyle name="60% - 强调文字颜色 3 37" xfId="257"/>
    <cellStyle name="20% - 强调文字颜色 1 35" xfId="258"/>
    <cellStyle name="20% - 强调文字颜色 1 40" xfId="259"/>
    <cellStyle name="40% - 强调文字颜色 2 36" xfId="260"/>
    <cellStyle name="40% - 强调文字颜色 2 41" xfId="261"/>
    <cellStyle name="60% - 强调文字颜色 3 43" xfId="262"/>
    <cellStyle name="60% - 强调文字颜色 3 38" xfId="263"/>
    <cellStyle name="20% - 强调文字颜色 1 36" xfId="264"/>
    <cellStyle name="20% - 强调文字颜色 1 41" xfId="265"/>
    <cellStyle name="20% - 强调文字颜色 4 2" xfId="266"/>
    <cellStyle name="40% - 强调文字颜色 2 37" xfId="267"/>
    <cellStyle name="40% - 强调文字颜色 2 42" xfId="268"/>
    <cellStyle name="60% - 强调文字颜色 3 44" xfId="269"/>
    <cellStyle name="60% - 强调文字颜色 3 39" xfId="270"/>
    <cellStyle name="20% - 强调文字颜色 1 37" xfId="271"/>
    <cellStyle name="20% - 强调文字颜色 1 42" xfId="272"/>
    <cellStyle name="20% - 强调文字颜色 4 3" xfId="273"/>
    <cellStyle name="40% - 强调文字颜色 2 38" xfId="274"/>
    <cellStyle name="40% - 强调文字颜色 2 43" xfId="275"/>
    <cellStyle name="60% - 强调文字颜色 3 45" xfId="276"/>
    <cellStyle name="20% - 强调文字颜色 1 38" xfId="277"/>
    <cellStyle name="20% - 强调文字颜色 1 43" xfId="278"/>
    <cellStyle name="20% - 强调文字颜色 4 4" xfId="279"/>
    <cellStyle name="40% - 强调文字颜色 2 39" xfId="280"/>
    <cellStyle name="40% - 强调文字颜色 2 44" xfId="281"/>
    <cellStyle name="20% - 强调文字颜色 1 4" xfId="282"/>
    <cellStyle name="20% - 强调文字颜色 1 45" xfId="283"/>
    <cellStyle name="20% - 强调文字颜色 4 6" xfId="284"/>
    <cellStyle name="20% - 强调文字颜色 1 5" xfId="285"/>
    <cellStyle name="20% - 强调文字颜色 1 6" xfId="286"/>
    <cellStyle name="20% - 强调文字颜色 1 7" xfId="287"/>
    <cellStyle name="20% - 强调文字颜色 1 8" xfId="288"/>
    <cellStyle name="20% - 强调文字颜色 1 9" xfId="289"/>
    <cellStyle name="60% - 强调文字颜色 6 9" xfId="290"/>
    <cellStyle name="20% - 强调文字颜色 6 27" xfId="291"/>
    <cellStyle name="20% - 强调文字颜色 6 32" xfId="292"/>
    <cellStyle name="60% - 强调文字颜色 4 12" xfId="293"/>
    <cellStyle name="20% - 强调文字颜色 2 10" xfId="294"/>
    <cellStyle name="40% - 强调文字颜色 3 11" xfId="295"/>
    <cellStyle name="20% - 强调文字颜色 6 28" xfId="296"/>
    <cellStyle name="20% - 强调文字颜色 6 33" xfId="297"/>
    <cellStyle name="60% - 强调文字颜色 4 13" xfId="298"/>
    <cellStyle name="20% - 强调文字颜色 2 11" xfId="299"/>
    <cellStyle name="40% - 强调文字颜色 3 12" xfId="300"/>
    <cellStyle name="20% - 强调文字颜色 6 29" xfId="301"/>
    <cellStyle name="20% - 强调文字颜色 6 34" xfId="302"/>
    <cellStyle name="60% - 强调文字颜色 4 14" xfId="303"/>
    <cellStyle name="20% - 强调文字颜色 2 12" xfId="304"/>
    <cellStyle name="40% - 强调文字颜色 3 13" xfId="305"/>
    <cellStyle name="20% - 强调文字颜色 6 35" xfId="306"/>
    <cellStyle name="20% - 强调文字颜色 6 40" xfId="307"/>
    <cellStyle name="60% - 强调文字颜色 4 20" xfId="308"/>
    <cellStyle name="60% - 强调文字颜色 4 15" xfId="309"/>
    <cellStyle name="20% - 强调文字颜色 2 13" xfId="310"/>
    <cellStyle name="40% - 强调文字颜色 3 14" xfId="311"/>
    <cellStyle name="20% - 强调文字颜色 6 36" xfId="312"/>
    <cellStyle name="20% - 强调文字颜色 6 41" xfId="313"/>
    <cellStyle name="60% - 强调文字颜色 4 21" xfId="314"/>
    <cellStyle name="60% - 强调文字颜色 4 16" xfId="315"/>
    <cellStyle name="20% - 强调文字颜色 2 14" xfId="316"/>
    <cellStyle name="40% - 强调文字颜色 3 15" xfId="317"/>
    <cellStyle name="40% - 强调文字颜色 3 20" xfId="318"/>
    <cellStyle name="20% - 强调文字颜色 6 37" xfId="319"/>
    <cellStyle name="20% - 强调文字颜色 6 42" xfId="320"/>
    <cellStyle name="60% - 强调文字颜色 4 22" xfId="321"/>
    <cellStyle name="60% - 强调文字颜色 4 17" xfId="322"/>
    <cellStyle name="20% - 强调文字颜色 2 15" xfId="323"/>
    <cellStyle name="20% - 强调文字颜色 2 20" xfId="324"/>
    <cellStyle name="40% - 强调文字颜色 3 16" xfId="325"/>
    <cellStyle name="40% - 强调文字颜色 3 21" xfId="326"/>
    <cellStyle name="20% - 强调文字颜色 6 38" xfId="327"/>
    <cellStyle name="20% - 强调文字颜色 6 43" xfId="328"/>
    <cellStyle name="60% - 强调文字颜色 4 23" xfId="329"/>
    <cellStyle name="60% - 强调文字颜色 4 18" xfId="330"/>
    <cellStyle name="20% - 强调文字颜色 2 16" xfId="331"/>
    <cellStyle name="20% - 强调文字颜色 2 21" xfId="332"/>
    <cellStyle name="40% - 强调文字颜色 3 17" xfId="333"/>
    <cellStyle name="40% - 强调文字颜色 3 22" xfId="334"/>
    <cellStyle name="20% - 强调文字颜色 6 39" xfId="335"/>
    <cellStyle name="20% - 强调文字颜色 6 44" xfId="336"/>
    <cellStyle name="60% - 强调文字颜色 4 24" xfId="337"/>
    <cellStyle name="60% - 强调文字颜色 4 19" xfId="338"/>
    <cellStyle name="20% - 强调文字颜色 2 17" xfId="339"/>
    <cellStyle name="20% - 强调文字颜色 2 22" xfId="340"/>
    <cellStyle name="40% - 强调文字颜色 3 18" xfId="341"/>
    <cellStyle name="40% - 强调文字颜色 3 23" xfId="342"/>
    <cellStyle name="20% - 强调文字颜色 6 45" xfId="343"/>
    <cellStyle name="60% - 强调文字颜色 4 30" xfId="344"/>
    <cellStyle name="60% - 强调文字颜色 4 25" xfId="345"/>
    <cellStyle name="20% - 强调文字颜色 2 18" xfId="346"/>
    <cellStyle name="20% - 强调文字颜色 2 23" xfId="347"/>
    <cellStyle name="40% - 强调文字颜色 3 19" xfId="348"/>
    <cellStyle name="40% - 强调文字颜色 3 24" xfId="349"/>
    <cellStyle name="60% - 强调文字颜色 4 31" xfId="350"/>
    <cellStyle name="60% - 强调文字颜色 4 26" xfId="351"/>
    <cellStyle name="20% - 强调文字颜色 2 19" xfId="352"/>
    <cellStyle name="20% - 强调文字颜色 2 24" xfId="353"/>
    <cellStyle name="40% - 强调文字颜色 3 25" xfId="354"/>
    <cellStyle name="40% - 强调文字颜色 3 30" xfId="355"/>
    <cellStyle name="20% - 强调文字颜色 2 2" xfId="356"/>
    <cellStyle name="20% - 强调文字颜色 2 3" xfId="357"/>
    <cellStyle name="60% - 强调文字颜色 4 43" xfId="358"/>
    <cellStyle name="60% - 强调文字颜色 4 38" xfId="359"/>
    <cellStyle name="20% - 强调文字颜色 2 36" xfId="360"/>
    <cellStyle name="20% - 强调文字颜色 2 41" xfId="361"/>
    <cellStyle name="40% - 强调文字颜色 3 37" xfId="362"/>
    <cellStyle name="40% - 强调文字颜色 3 42" xfId="363"/>
    <cellStyle name="60% - 强调文字颜色 4 44" xfId="364"/>
    <cellStyle name="60% - 强调文字颜色 4 39" xfId="365"/>
    <cellStyle name="20% - 强调文字颜色 2 37" xfId="366"/>
    <cellStyle name="20% - 强调文字颜色 2 42" xfId="367"/>
    <cellStyle name="40% - 强调文字颜色 3 38" xfId="368"/>
    <cellStyle name="40% - 强调文字颜色 3 43" xfId="369"/>
    <cellStyle name="60% - 强调文字颜色 4 45" xfId="370"/>
    <cellStyle name="20% - 强调文字颜色 2 38" xfId="371"/>
    <cellStyle name="20% - 强调文字颜色 2 43" xfId="372"/>
    <cellStyle name="40% - 强调文字颜色 3 39" xfId="373"/>
    <cellStyle name="40% - 强调文字颜色 3 44" xfId="374"/>
    <cellStyle name="20% - 强调文字颜色 2 39" xfId="375"/>
    <cellStyle name="20% - 强调文字颜色 2 44" xfId="376"/>
    <cellStyle name="40% - 强调文字颜色 3 45" xfId="377"/>
    <cellStyle name="20% - 强调文字颜色 2 4" xfId="378"/>
    <cellStyle name="20% - 强调文字颜色 2 45" xfId="379"/>
    <cellStyle name="20% - 强调文字颜色 2 5" xfId="380"/>
    <cellStyle name="20% - 强调文字颜色 2 6" xfId="381"/>
    <cellStyle name="20% - 强调文字颜色 2 7" xfId="382"/>
    <cellStyle name="20% - 强调文字颜色 2 8" xfId="383"/>
    <cellStyle name="20% - 强调文字颜色 2 9" xfId="384"/>
    <cellStyle name="40% - 强调文字颜色 2 4" xfId="385"/>
    <cellStyle name="60% - 强调文字颜色 5 12" xfId="386"/>
    <cellStyle name="20% - 强调文字颜色 3 10" xfId="387"/>
    <cellStyle name="40% - 强调文字颜色 4 11" xfId="388"/>
    <cellStyle name="40% - 强调文字颜色 2 5" xfId="389"/>
    <cellStyle name="60% - 强调文字颜色 5 13" xfId="390"/>
    <cellStyle name="20% - 强调文字颜色 3 11" xfId="391"/>
    <cellStyle name="40% - 强调文字颜色 4 12" xfId="392"/>
    <cellStyle name="40% - 强调文字颜色 2 6" xfId="393"/>
    <cellStyle name="60% - 强调文字颜色 5 14" xfId="394"/>
    <cellStyle name="20% - 强调文字颜色 3 12" xfId="395"/>
    <cellStyle name="40% - 强调文字颜色 4 13" xfId="396"/>
    <cellStyle name="40% - 强调文字颜色 2 7" xfId="397"/>
    <cellStyle name="60% - 强调文字颜色 5 20" xfId="398"/>
    <cellStyle name="60% - 强调文字颜色 5 15" xfId="399"/>
    <cellStyle name="20% - 强调文字颜色 3 13" xfId="400"/>
    <cellStyle name="40% - 强调文字颜色 4 14" xfId="401"/>
    <cellStyle name="40% - 强调文字颜色 2 8" xfId="402"/>
    <cellStyle name="60% - 强调文字颜色 5 21" xfId="403"/>
    <cellStyle name="60% - 强调文字颜色 5 16" xfId="404"/>
    <cellStyle name="20% - 强调文字颜色 3 14" xfId="405"/>
    <cellStyle name="40% - 强调文字颜色 4 15" xfId="406"/>
    <cellStyle name="40% - 强调文字颜色 4 20" xfId="407"/>
    <cellStyle name="40% - 强调文字颜色 2 9" xfId="408"/>
    <cellStyle name="60% - 强调文字颜色 5 22" xfId="409"/>
    <cellStyle name="60% - 强调文字颜色 5 17" xfId="410"/>
    <cellStyle name="20% - 强调文字颜色 3 15" xfId="411"/>
    <cellStyle name="20% - 强调文字颜色 3 20" xfId="412"/>
    <cellStyle name="40% - 强调文字颜色 4 16" xfId="413"/>
    <cellStyle name="40% - 强调文字颜色 4 21" xfId="414"/>
    <cellStyle name="60% - 强调文字颜色 5 23" xfId="415"/>
    <cellStyle name="60% - 强调文字颜色 5 18" xfId="416"/>
    <cellStyle name="20% - 强调文字颜色 3 16" xfId="417"/>
    <cellStyle name="20% - 强调文字颜色 3 21" xfId="418"/>
    <cellStyle name="40% - 强调文字颜色 4 17" xfId="419"/>
    <cellStyle name="40% - 强调文字颜色 4 22" xfId="420"/>
    <cellStyle name="60% - 强调文字颜色 5 24" xfId="421"/>
    <cellStyle name="60% - 强调文字颜色 5 19" xfId="422"/>
    <cellStyle name="20% - 强调文字颜色 3 17" xfId="423"/>
    <cellStyle name="20% - 强调文字颜色 3 22" xfId="424"/>
    <cellStyle name="40% - 强调文字颜色 4 18" xfId="425"/>
    <cellStyle name="40% - 强调文字颜色 4 23" xfId="426"/>
    <cellStyle name="汇总 2" xfId="427"/>
    <cellStyle name="60% - 强调文字颜色 5 30" xfId="428"/>
    <cellStyle name="60% - 强调文字颜色 5 25" xfId="429"/>
    <cellStyle name="20% - 强调文字颜色 3 18" xfId="430"/>
    <cellStyle name="20% - 强调文字颜色 3 23" xfId="431"/>
    <cellStyle name="40% - 强调文字颜色 4 19" xfId="432"/>
    <cellStyle name="40% - 强调文字颜色 4 24" xfId="433"/>
    <cellStyle name="汇总 3" xfId="434"/>
    <cellStyle name="60% - 强调文字颜色 5 31" xfId="435"/>
    <cellStyle name="60% - 强调文字颜色 5 26" xfId="436"/>
    <cellStyle name="20% - 强调文字颜色 3 19" xfId="437"/>
    <cellStyle name="20% - 强调文字颜色 3 24" xfId="438"/>
    <cellStyle name="40% - 强调文字颜色 4 25" xfId="439"/>
    <cellStyle name="40% - 强调文字颜色 4 30" xfId="440"/>
    <cellStyle name="汇总 4" xfId="441"/>
    <cellStyle name="20% - 强调文字颜色 3 2" xfId="442"/>
    <cellStyle name="适中 7" xfId="443"/>
    <cellStyle name="40% - 强调文字颜色 6 14" xfId="444"/>
    <cellStyle name="20% - 强调文字颜色 5 13" xfId="445"/>
    <cellStyle name="60% - 强调文字颜色 5 32" xfId="446"/>
    <cellStyle name="60% - 强调文字颜色 5 27" xfId="447"/>
    <cellStyle name="20% - 强调文字颜色 3 25" xfId="448"/>
    <cellStyle name="20% - 强调文字颜色 3 30" xfId="449"/>
    <cellStyle name="40% - 强调文字颜色 4 26" xfId="450"/>
    <cellStyle name="40% - 强调文字颜色 4 31" xfId="451"/>
    <cellStyle name="汇总 5" xfId="452"/>
    <cellStyle name="60% - 强调文字颜色 5 34" xfId="453"/>
    <cellStyle name="60% - 强调文字颜色 5 29" xfId="454"/>
    <cellStyle name="20% - 强调文字颜色 3 27" xfId="455"/>
    <cellStyle name="20% - 强调文字颜色 3 32" xfId="456"/>
    <cellStyle name="40% - 强调文字颜色 4 28" xfId="457"/>
    <cellStyle name="40% - 强调文字颜色 4 33" xfId="458"/>
    <cellStyle name="汇总 7" xfId="459"/>
    <cellStyle name="60% - 强调文字颜色 5 40" xfId="460"/>
    <cellStyle name="60% - 强调文字颜色 5 35" xfId="461"/>
    <cellStyle name="20% - 强调文字颜色 3 28" xfId="462"/>
    <cellStyle name="20% - 强调文字颜色 3 33" xfId="463"/>
    <cellStyle name="40% - 强调文字颜色 4 29" xfId="464"/>
    <cellStyle name="40% - 强调文字颜色 4 34" xfId="465"/>
    <cellStyle name="汇总 8" xfId="466"/>
    <cellStyle name="60% - 强调文字颜色 5 41" xfId="467"/>
    <cellStyle name="60% - 强调文字颜色 5 36" xfId="468"/>
    <cellStyle name="20% - 强调文字颜色 3 29" xfId="469"/>
    <cellStyle name="20% - 强调文字颜色 3 34" xfId="470"/>
    <cellStyle name="40% - 强调文字颜色 4 35" xfId="471"/>
    <cellStyle name="40% - 强调文字颜色 4 40" xfId="472"/>
    <cellStyle name="汇总 9" xfId="473"/>
    <cellStyle name="60% - 强调文字颜色 5 42" xfId="474"/>
    <cellStyle name="60% - 强调文字颜色 5 37" xfId="475"/>
    <cellStyle name="20% - 强调文字颜色 3 35" xfId="476"/>
    <cellStyle name="20% - 强调文字颜色 3 40" xfId="477"/>
    <cellStyle name="40% - 强调文字颜色 4 36" xfId="478"/>
    <cellStyle name="40% - 强调文字颜色 4 41" xfId="479"/>
    <cellStyle name="60% - 强调文字颜色 5 43" xfId="480"/>
    <cellStyle name="60% - 强调文字颜色 5 38" xfId="481"/>
    <cellStyle name="20% - 强调文字颜色 3 36" xfId="482"/>
    <cellStyle name="20% - 强调文字颜色 3 41" xfId="483"/>
    <cellStyle name="40% - 强调文字颜色 4 37" xfId="484"/>
    <cellStyle name="40% - 强调文字颜色 4 42" xfId="485"/>
    <cellStyle name="60% - 强调文字颜色 5 44" xfId="486"/>
    <cellStyle name="60% - 强调文字颜色 5 39" xfId="487"/>
    <cellStyle name="20% - 强调文字颜色 3 37" xfId="488"/>
    <cellStyle name="20% - 强调文字颜色 3 42" xfId="489"/>
    <cellStyle name="40% - 强调文字颜色 4 38" xfId="490"/>
    <cellStyle name="40% - 强调文字颜色 4 43" xfId="491"/>
    <cellStyle name="60% - 强调文字颜色 5 45" xfId="492"/>
    <cellStyle name="20% - 强调文字颜色 3 38" xfId="493"/>
    <cellStyle name="20% - 强调文字颜色 3 43" xfId="494"/>
    <cellStyle name="40% - 强调文字颜色 4 39" xfId="495"/>
    <cellStyle name="40% - 强调文字颜色 4 44" xfId="496"/>
    <cellStyle name="20% - 强调文字颜色 3 39" xfId="497"/>
    <cellStyle name="20% - 强调文字颜色 3 44" xfId="498"/>
    <cellStyle name="40% - 强调文字颜色 4 45" xfId="499"/>
    <cellStyle name="20% - 强调文字颜色 3 4" xfId="500"/>
    <cellStyle name="适中 9" xfId="501"/>
    <cellStyle name="60% - 强调文字颜色 1 2" xfId="502"/>
    <cellStyle name="40% - 强调文字颜色 6 21" xfId="503"/>
    <cellStyle name="40% - 强调文字颜色 6 16" xfId="504"/>
    <cellStyle name="20% - 强调文字颜色 5 15" xfId="505"/>
    <cellStyle name="20% - 强调文字颜色 5 20" xfId="506"/>
    <cellStyle name="20% - 强调文字颜色 3 45" xfId="507"/>
    <cellStyle name="40% - 强调文字颜色 6 17" xfId="508"/>
    <cellStyle name="20% - 强调文字颜色 5 16" xfId="509"/>
    <cellStyle name="20% - 强调文字颜色 5 21" xfId="510"/>
    <cellStyle name="40% - 强调文字颜色 6 22" xfId="511"/>
    <cellStyle name="60% - 强调文字颜色 1 3" xfId="512"/>
    <cellStyle name="20% - 强调文字颜色 3 5" xfId="513"/>
    <cellStyle name="20% - 强调文字颜色 5 22" xfId="514"/>
    <cellStyle name="20% - 强调文字颜色 5 17" xfId="515"/>
    <cellStyle name="40% - 强调文字颜色 6 18" xfId="516"/>
    <cellStyle name="40% - 强调文字颜色 6 23" xfId="517"/>
    <cellStyle name="60% - 强调文字颜色 1 4" xfId="518"/>
    <cellStyle name="20% - 强调文字颜色 3 6" xfId="519"/>
    <cellStyle name="20% - 强调文字颜色 5 23" xfId="520"/>
    <cellStyle name="20% - 强调文字颜色 5 18" xfId="521"/>
    <cellStyle name="40% - 强调文字颜色 6 19" xfId="522"/>
    <cellStyle name="40% - 强调文字颜色 6 24" xfId="523"/>
    <cellStyle name="60% - 强调文字颜色 1 5" xfId="524"/>
    <cellStyle name="20% - 强调文字颜色 3 7" xfId="525"/>
    <cellStyle name="20% - 强调文字颜色 5 24" xfId="526"/>
    <cellStyle name="20% - 强调文字颜色 5 19" xfId="527"/>
    <cellStyle name="40% - 强调文字颜色 6 25" xfId="528"/>
    <cellStyle name="40% - 强调文字颜色 6 30" xfId="529"/>
    <cellStyle name="60% - 强调文字颜色 1 6" xfId="530"/>
    <cellStyle name="20% - 强调文字颜色 3 8" xfId="531"/>
    <cellStyle name="20% - 强调文字颜色 5 30" xfId="532"/>
    <cellStyle name="20% - 强调文字颜色 5 25" xfId="533"/>
    <cellStyle name="40% - 强调文字颜色 6 26" xfId="534"/>
    <cellStyle name="40% - 强调文字颜色 6 31" xfId="535"/>
    <cellStyle name="60% - 强调文字颜色 1 7" xfId="536"/>
    <cellStyle name="20% - 强调文字颜色 3 9" xfId="537"/>
    <cellStyle name="60% - 强调文字颜色 3 10" xfId="538"/>
    <cellStyle name="40% - 强调文字颜色 5 11" xfId="539"/>
    <cellStyle name="20% - 强调文字颜色 4 10" xfId="540"/>
    <cellStyle name="60% - 强调文字颜色 6 12" xfId="541"/>
    <cellStyle name="40% - 强调文字颜色 5 12" xfId="542"/>
    <cellStyle name="20% - 强调文字颜色 4 11" xfId="543"/>
    <cellStyle name="60% - 强调文字颜色 6 13" xfId="544"/>
    <cellStyle name="40% - 强调文字颜色 5 13" xfId="545"/>
    <cellStyle name="60% - 强调文字颜色 6 14" xfId="546"/>
    <cellStyle name="20% - 强调文字颜色 4 12" xfId="547"/>
    <cellStyle name="40% - 强调文字颜色 5 14" xfId="548"/>
    <cellStyle name="20% - 强调文字颜色 4 13" xfId="549"/>
    <cellStyle name="60% - 强调文字颜色 6 15" xfId="550"/>
    <cellStyle name="60% - 强调文字颜色 6 20" xfId="551"/>
    <cellStyle name="40% - 强调文字颜色 5 20" xfId="552"/>
    <cellStyle name="40% - 强调文字颜色 5 15" xfId="553"/>
    <cellStyle name="20% - 强调文字颜色 4 14" xfId="554"/>
    <cellStyle name="60% - 强调文字颜色 6 16" xfId="555"/>
    <cellStyle name="60% - 强调文字颜色 6 21" xfId="556"/>
    <cellStyle name="40% - 强调文字颜色 5 21" xfId="557"/>
    <cellStyle name="40% - 强调文字颜色 5 16" xfId="558"/>
    <cellStyle name="20% - 强调文字颜色 4 20" xfId="559"/>
    <cellStyle name="20% - 强调文字颜色 4 15" xfId="560"/>
    <cellStyle name="60% - 强调文字颜色 6 17" xfId="561"/>
    <cellStyle name="60% - 强调文字颜色 6 22" xfId="562"/>
    <cellStyle name="40% - 强调文字颜色 5 23" xfId="563"/>
    <cellStyle name="40% - 强调文字颜色 5 18" xfId="564"/>
    <cellStyle name="20% - 强调文字颜色 4 22" xfId="565"/>
    <cellStyle name="20% - 强调文字颜色 4 17" xfId="566"/>
    <cellStyle name="60% - 强调文字颜色 6 19" xfId="567"/>
    <cellStyle name="60% - 强调文字颜色 6 24" xfId="568"/>
    <cellStyle name="40% - 强调文字颜色 5 24" xfId="569"/>
    <cellStyle name="40% - 强调文字颜色 5 19" xfId="570"/>
    <cellStyle name="20% - 强调文字颜色 4 23" xfId="571"/>
    <cellStyle name="20% - 强调文字颜色 4 18" xfId="572"/>
    <cellStyle name="60% - 强调文字颜色 6 25" xfId="573"/>
    <cellStyle name="60% - 强调文字颜色 6 30" xfId="574"/>
    <cellStyle name="40% - 强调文字颜色 5 30" xfId="575"/>
    <cellStyle name="40% - 强调文字颜色 5 25" xfId="576"/>
    <cellStyle name="20% - 强调文字颜色 4 24" xfId="577"/>
    <cellStyle name="20% - 强调文字颜色 4 19" xfId="578"/>
    <cellStyle name="60% - 强调文字颜色 6 26" xfId="579"/>
    <cellStyle name="60% - 强调文字颜色 6 31" xfId="580"/>
    <cellStyle name="40% - 强调文字颜色 5 31" xfId="581"/>
    <cellStyle name="40% - 强调文字颜色 5 26" xfId="582"/>
    <cellStyle name="20% - 强调文字颜色 4 30" xfId="583"/>
    <cellStyle name="20% - 强调文字颜色 4 25" xfId="584"/>
    <cellStyle name="60% - 强调文字颜色 6 27" xfId="585"/>
    <cellStyle name="60% - 强调文字颜色 6 32" xfId="586"/>
    <cellStyle name="40% - 强调文字颜色 5 27" xfId="587"/>
    <cellStyle name="20% - 强调文字颜色 4 31" xfId="588"/>
    <cellStyle name="20% - 强调文字颜色 4 26" xfId="589"/>
    <cellStyle name="40% - 强调文字颜色 5 32" xfId="590"/>
    <cellStyle name="60% - 强调文字颜色 6 28" xfId="591"/>
    <cellStyle name="60% - 强调文字颜色 6 33" xfId="592"/>
    <cellStyle name="40% - 强调文字颜色 1 10" xfId="593"/>
    <cellStyle name="60% - 强调文字颜色 2 11" xfId="594"/>
    <cellStyle name="40% - 强调文字颜色 5 28" xfId="595"/>
    <cellStyle name="20% - 强调文字颜色 4 32" xfId="596"/>
    <cellStyle name="20% - 强调文字颜色 4 27" xfId="597"/>
    <cellStyle name="40% - 强调文字颜色 5 33" xfId="598"/>
    <cellStyle name="60% - 强调文字颜色 6 29" xfId="599"/>
    <cellStyle name="60% - 强调文字颜色 6 34" xfId="600"/>
    <cellStyle name="40% - 强调文字颜色 1 11" xfId="601"/>
    <cellStyle name="60% - 强调文字颜色 2 12" xfId="602"/>
    <cellStyle name="40% - 强调文字颜色 5 29" xfId="603"/>
    <cellStyle name="20% - 强调文字颜色 4 33" xfId="604"/>
    <cellStyle name="20% - 强调文字颜色 4 28" xfId="605"/>
    <cellStyle name="40% - 强调文字颜色 5 34" xfId="606"/>
    <cellStyle name="60% - 强调文字颜色 6 35" xfId="607"/>
    <cellStyle name="60% - 强调文字颜色 6 40" xfId="608"/>
    <cellStyle name="40% - 强调文字颜色 1 12" xfId="609"/>
    <cellStyle name="60% - 强调文字颜色 2 13" xfId="610"/>
    <cellStyle name="40% - 强调文字颜色 1 14" xfId="611"/>
    <cellStyle name="60% - 强调文字颜色 2 15" xfId="612"/>
    <cellStyle name="60% - 强调文字颜色 2 20" xfId="613"/>
    <cellStyle name="20% - 强调文字颜色 4 40" xfId="614"/>
    <cellStyle name="20% - 强调文字颜色 4 35" xfId="615"/>
    <cellStyle name="40% - 强调文字颜色 5 36" xfId="616"/>
    <cellStyle name="40% - 强调文字颜色 5 41" xfId="617"/>
    <cellStyle name="60% - 强调文字颜色 6 37" xfId="618"/>
    <cellStyle name="60% - 强调文字颜色 6 42" xfId="619"/>
    <cellStyle name="40% - 强调文字颜色 1 20" xfId="620"/>
    <cellStyle name="40% - 强调文字颜色 1 15" xfId="621"/>
    <cellStyle name="60% - 强调文字颜色 2 16" xfId="622"/>
    <cellStyle name="60% - 强调文字颜色 2 21" xfId="623"/>
    <cellStyle name="20% - 强调文字颜色 4 41" xfId="624"/>
    <cellStyle name="20% - 强调文字颜色 4 36" xfId="625"/>
    <cellStyle name="40% - 强调文字颜色 5 37" xfId="626"/>
    <cellStyle name="40% - 强调文字颜色 5 42" xfId="627"/>
    <cellStyle name="60% - 强调文字颜色 6 38" xfId="628"/>
    <cellStyle name="60% - 强调文字颜色 6 43" xfId="629"/>
    <cellStyle name="标题 1 2" xfId="630"/>
    <cellStyle name="40% - 强调文字颜色 1 21" xfId="631"/>
    <cellStyle name="40% - 强调文字颜色 1 16" xfId="632"/>
    <cellStyle name="60% - 强调文字颜色 2 17" xfId="633"/>
    <cellStyle name="60% - 强调文字颜色 2 22" xfId="634"/>
    <cellStyle name="20% - 强调文字颜色 4 42" xfId="635"/>
    <cellStyle name="20% - 强调文字颜色 4 37" xfId="636"/>
    <cellStyle name="40% - 强调文字颜色 5 38" xfId="637"/>
    <cellStyle name="40% - 强调文字颜色 5 43" xfId="638"/>
    <cellStyle name="60% - 强调文字颜色 6 39" xfId="639"/>
    <cellStyle name="60% - 强调文字颜色 6 44" xfId="640"/>
    <cellStyle name="标题 1 3" xfId="641"/>
    <cellStyle name="40% - 强调文字颜色 1 22" xfId="642"/>
    <cellStyle name="40% - 强调文字颜色 1 17" xfId="643"/>
    <cellStyle name="60% - 强调文字颜色 2 18" xfId="644"/>
    <cellStyle name="60% - 强调文字颜色 2 23" xfId="645"/>
    <cellStyle name="20% - 强调文字颜色 4 43" xfId="646"/>
    <cellStyle name="20% - 强调文字颜色 4 38" xfId="647"/>
    <cellStyle name="40% - 强调文字颜色 5 39" xfId="648"/>
    <cellStyle name="40% - 强调文字颜色 5 44" xfId="649"/>
    <cellStyle name="60% - 强调文字颜色 6 45" xfId="650"/>
    <cellStyle name="标题 1 4" xfId="651"/>
    <cellStyle name="40% - 强调文字颜色 1 23" xfId="652"/>
    <cellStyle name="40% - 强调文字颜色 1 18" xfId="653"/>
    <cellStyle name="60% - 强调文字颜色 2 19" xfId="654"/>
    <cellStyle name="60% - 强调文字颜色 2 24" xfId="655"/>
    <cellStyle name="20% - 强调文字颜色 4 44" xfId="656"/>
    <cellStyle name="20% - 强调文字颜色 4 39" xfId="657"/>
    <cellStyle name="40% - 强调文字颜色 5 45" xfId="658"/>
    <cellStyle name="标题 1 5" xfId="659"/>
    <cellStyle name="40% - 强调文字颜色 1 24" xfId="660"/>
    <cellStyle name="40% - 强调文字颜色 1 19" xfId="661"/>
    <cellStyle name="60% - 强调文字颜色 2 25" xfId="662"/>
    <cellStyle name="60% - 强调文字颜色 2 30" xfId="663"/>
    <cellStyle name="20% - 强调文字颜色 4 45" xfId="664"/>
    <cellStyle name="标题 1 6" xfId="665"/>
    <cellStyle name="20% - 强调文字颜色 4 7" xfId="666"/>
    <cellStyle name="20% - 强调文字颜色 4 8" xfId="667"/>
    <cellStyle name="20% - 强调文字颜色 4 9" xfId="668"/>
    <cellStyle name="20% - 强调文字颜色 5 10" xfId="669"/>
    <cellStyle name="40% - 强调文字颜色 6 11" xfId="670"/>
    <cellStyle name="20% - 强调文字颜色 5 11" xfId="671"/>
    <cellStyle name="40% - 强调文字颜色 6 12" xfId="672"/>
    <cellStyle name="20% - 强调文字颜色 5 12" xfId="673"/>
    <cellStyle name="40% - 强调文字颜色 6 13" xfId="674"/>
    <cellStyle name="20% - 强调文字颜色 5 2" xfId="675"/>
    <cellStyle name="40% - 强调文字颜色 2 10" xfId="676"/>
    <cellStyle name="60% - 强调文字颜色 3 11" xfId="677"/>
    <cellStyle name="20% - 强调文字颜色 5 31" xfId="678"/>
    <cellStyle name="20% - 强调文字颜色 5 26" xfId="679"/>
    <cellStyle name="40% - 强调文字颜色 6 27" xfId="680"/>
    <cellStyle name="40% - 强调文字颜色 6 32" xfId="681"/>
    <cellStyle name="60% - 强调文字颜色 1 8" xfId="682"/>
    <cellStyle name="20% - 强调文字颜色 5 3" xfId="683"/>
    <cellStyle name="20% - 强调文字颜色 5 4" xfId="684"/>
    <cellStyle name="20% - 强调文字颜色 5 5" xfId="685"/>
    <cellStyle name="20% - 强调文字颜色 5 6" xfId="686"/>
    <cellStyle name="20% - 强调文字颜色 5 7" xfId="687"/>
    <cellStyle name="20% - 强调文字颜色 5 8" xfId="688"/>
    <cellStyle name="20% - 强调文字颜色 5 9" xfId="689"/>
    <cellStyle name="20% - 强调文字颜色 6 10" xfId="690"/>
    <cellStyle name="20% - 强调文字颜色 6 11" xfId="691"/>
    <cellStyle name="20% - 强调文字颜色 6 12" xfId="692"/>
    <cellStyle name="20% - 强调文字颜色 6 13" xfId="693"/>
    <cellStyle name="20% - 强调文字颜色 6 14" xfId="694"/>
    <cellStyle name="20% - 强调文字颜色 6 20" xfId="695"/>
    <cellStyle name="20% - 强调文字颜色 6 15" xfId="696"/>
    <cellStyle name="60% - 强调文字颜色 6 2" xfId="697"/>
    <cellStyle name="20% - 强调文字颜色 6 21" xfId="698"/>
    <cellStyle name="20% - 强调文字颜色 6 16" xfId="699"/>
    <cellStyle name="60% - 强调文字颜色 6 3" xfId="700"/>
    <cellStyle name="20% - 强调文字颜色 6 22" xfId="701"/>
    <cellStyle name="20% - 强调文字颜色 6 17" xfId="702"/>
    <cellStyle name="60% - 强调文字颜色 6 4" xfId="703"/>
    <cellStyle name="20% - 强调文字颜色 6 23" xfId="704"/>
    <cellStyle name="20% - 强调文字颜色 6 18" xfId="705"/>
    <cellStyle name="60% - 强调文字颜色 6 5" xfId="706"/>
    <cellStyle name="20% - 强调文字颜色 6 24" xfId="707"/>
    <cellStyle name="20% - 强调文字颜色 6 19" xfId="708"/>
    <cellStyle name="60% - 强调文字颜色 6 6" xfId="709"/>
    <cellStyle name="20% - 强调文字颜色 6 2" xfId="710"/>
    <cellStyle name="20% - 强调文字颜色 6 30" xfId="711"/>
    <cellStyle name="20% - 强调文字颜色 6 25" xfId="712"/>
    <cellStyle name="60% - 强调文字颜色 6 7" xfId="713"/>
    <cellStyle name="20% - 强调文字颜色 6 3" xfId="714"/>
    <cellStyle name="20% - 强调文字颜色 6 4" xfId="715"/>
    <cellStyle name="20% - 强调文字颜色 6 5" xfId="716"/>
    <cellStyle name="20% - 强调文字颜色 6 6" xfId="717"/>
    <cellStyle name="20% - 强调文字颜色 6 7" xfId="718"/>
    <cellStyle name="20% - 强调文字颜色 6 8" xfId="719"/>
    <cellStyle name="20% - 强调文字颜色 6 9" xfId="720"/>
    <cellStyle name="40% - 强调文字颜色 1 2" xfId="721"/>
    <cellStyle name="40% - 强调文字颜色 1 30" xfId="722"/>
    <cellStyle name="40% - 强调文字颜色 1 25" xfId="723"/>
    <cellStyle name="60% - 强调文字颜色 2 26" xfId="724"/>
    <cellStyle name="60% - 强调文字颜色 2 31" xfId="725"/>
    <cellStyle name="40% - 强调文字颜色 1 31" xfId="726"/>
    <cellStyle name="40% - 强调文字颜色 1 26" xfId="727"/>
    <cellStyle name="60% - 强调文字颜色 2 27" xfId="728"/>
    <cellStyle name="60% - 强调文字颜色 2 32" xfId="729"/>
    <cellStyle name="40% - 强调文字颜色 1 32" xfId="730"/>
    <cellStyle name="40% - 强调文字颜色 1 27" xfId="731"/>
    <cellStyle name="60% - 强调文字颜色 2 28" xfId="732"/>
    <cellStyle name="60% - 强调文字颜色 2 33" xfId="733"/>
    <cellStyle name="40% - 强调文字颜色 1 33" xfId="734"/>
    <cellStyle name="40% - 强调文字颜色 1 28" xfId="735"/>
    <cellStyle name="60% - 强调文字颜色 2 29" xfId="736"/>
    <cellStyle name="60% - 强调文字颜色 2 34" xfId="737"/>
    <cellStyle name="40% - 强调文字颜色 1 34" xfId="738"/>
    <cellStyle name="40% - 强调文字颜色 1 29" xfId="739"/>
    <cellStyle name="60% - 强调文字颜色 2 35" xfId="740"/>
    <cellStyle name="60% - 强调文字颜色 2 40" xfId="741"/>
    <cellStyle name="40% - 强调文字颜色 1 3" xfId="742"/>
    <cellStyle name="常规 9 2" xfId="743"/>
    <cellStyle name="40% - 强调文字颜色 1 40" xfId="744"/>
    <cellStyle name="40% - 强调文字颜色 1 35" xfId="745"/>
    <cellStyle name="60% - 强调文字颜色 2 36" xfId="746"/>
    <cellStyle name="60% - 强调文字颜色 2 41" xfId="747"/>
    <cellStyle name="警告文本 2" xfId="748"/>
    <cellStyle name="40% - 强调文字颜色 1 41" xfId="749"/>
    <cellStyle name="40% - 强调文字颜色 1 36" xfId="750"/>
    <cellStyle name="60% - 强调文字颜色 2 37" xfId="751"/>
    <cellStyle name="60% - 强调文字颜色 2 42" xfId="752"/>
    <cellStyle name="警告文本 3" xfId="753"/>
    <cellStyle name="40% - 强调文字颜色 1 42" xfId="754"/>
    <cellStyle name="40% - 强调文字颜色 1 37" xfId="755"/>
    <cellStyle name="60% - 强调文字颜色 2 38" xfId="756"/>
    <cellStyle name="60% - 强调文字颜色 2 43" xfId="757"/>
    <cellStyle name="警告文本 4" xfId="758"/>
    <cellStyle name="40% - 强调文字颜色 1 43" xfId="759"/>
    <cellStyle name="40% - 强调文字颜色 1 38" xfId="760"/>
    <cellStyle name="60% - 强调文字颜色 2 39" xfId="761"/>
    <cellStyle name="60% - 强调文字颜色 2 44" xfId="762"/>
    <cellStyle name="警告文本 5" xfId="763"/>
    <cellStyle name="40% - 强调文字颜色 1 44" xfId="764"/>
    <cellStyle name="40% - 强调文字颜色 1 39" xfId="765"/>
    <cellStyle name="60% - 强调文字颜色 2 45" xfId="766"/>
    <cellStyle name="40% - 强调文字颜色 1 4" xfId="767"/>
    <cellStyle name="常规 9 3" xfId="768"/>
    <cellStyle name="警告文本 6" xfId="769"/>
    <cellStyle name="40% - 强调文字颜色 1 45" xfId="770"/>
    <cellStyle name="40% - 强调文字颜色 1 5" xfId="771"/>
    <cellStyle name="常规 9 4" xfId="772"/>
    <cellStyle name="40% - 强调文字颜色 1 6" xfId="773"/>
    <cellStyle name="40% - 强调文字颜色 1 7" xfId="774"/>
    <cellStyle name="40% - 强调文字颜色 1 8" xfId="775"/>
    <cellStyle name="40% - 强调文字颜色 1 9" xfId="776"/>
    <cellStyle name="40% - 强调文字颜色 2 2" xfId="777"/>
    <cellStyle name="40% - 强调文字颜色 4 10" xfId="778"/>
    <cellStyle name="60% - 强调文字颜色 5 11" xfId="779"/>
    <cellStyle name="40% - 强调文字颜色 2 3" xfId="780"/>
    <cellStyle name="40% - 强调文字颜色 3 2" xfId="781"/>
    <cellStyle name="警告文本 41" xfId="782"/>
    <cellStyle name="警告文本 36" xfId="783"/>
    <cellStyle name="60% - 强调文字颜色 1 28" xfId="784"/>
    <cellStyle name="60% - 强调文字颜色 1 33" xfId="785"/>
    <cellStyle name="40% - 强调文字颜色 3 3" xfId="786"/>
    <cellStyle name="警告文本 42" xfId="787"/>
    <cellStyle name="警告文本 37" xfId="788"/>
    <cellStyle name="60% - 强调文字颜色 1 29" xfId="789"/>
    <cellStyle name="60% - 强调文字颜色 1 34" xfId="790"/>
    <cellStyle name="40% - 强调文字颜色 3 4" xfId="791"/>
    <cellStyle name="警告文本 43" xfId="792"/>
    <cellStyle name="警告文本 38" xfId="793"/>
    <cellStyle name="60% - 强调文字颜色 1 35" xfId="794"/>
    <cellStyle name="60% - 强调文字颜色 1 40" xfId="795"/>
    <cellStyle name="40% - 强调文字颜色 3 5" xfId="796"/>
    <cellStyle name="警告文本 44" xfId="797"/>
    <cellStyle name="警告文本 39" xfId="798"/>
    <cellStyle name="60% - 强调文字颜色 1 36" xfId="799"/>
    <cellStyle name="60% - 强调文字颜色 1 41" xfId="800"/>
    <cellStyle name="40% - 强调文字颜色 3 6" xfId="801"/>
    <cellStyle name="警告文本 45" xfId="802"/>
    <cellStyle name="60% - 强调文字颜色 1 37" xfId="803"/>
    <cellStyle name="60% - 强调文字颜色 1 42" xfId="804"/>
    <cellStyle name="40% - 强调文字颜色 3 7" xfId="805"/>
    <cellStyle name="60% - 强调文字颜色 1 38" xfId="806"/>
    <cellStyle name="60% - 强调文字颜色 1 43" xfId="807"/>
    <cellStyle name="40% - 强调文字颜色 4 3" xfId="808"/>
    <cellStyle name="40% - 强调文字颜色 4 4" xfId="809"/>
    <cellStyle name="40% - 强调文字颜色 4 5" xfId="810"/>
    <cellStyle name="40% - 强调文字颜色 4 6" xfId="811"/>
    <cellStyle name="40% - 强调文字颜色 4 7" xfId="812"/>
    <cellStyle name="40% - 强调文字颜色 4 8" xfId="813"/>
    <cellStyle name="40% - 强调文字颜色 4 9" xfId="814"/>
    <cellStyle name="40% - 强调文字颜色 5 10" xfId="815"/>
    <cellStyle name="60% - 强调文字颜色 6 11" xfId="816"/>
    <cellStyle name="40% - 强调文字颜色 5 2" xfId="817"/>
    <cellStyle name="40% - 强调文字颜色 5 3" xfId="818"/>
    <cellStyle name="40% - 强调文字颜色 5 4" xfId="819"/>
    <cellStyle name="40% - 强调文字颜色 5 5" xfId="820"/>
    <cellStyle name="40% - 强调文字颜色 5 6" xfId="821"/>
    <cellStyle name="40% - 强调文字颜色 5 7" xfId="822"/>
    <cellStyle name="40% - 强调文字颜色 5 8" xfId="823"/>
    <cellStyle name="40% - 强调文字颜色 5 9" xfId="824"/>
    <cellStyle name="40% - 强调文字颜色 6 10" xfId="825"/>
    <cellStyle name="40% - 强调文字颜色 6 2" xfId="826"/>
    <cellStyle name="标题 17" xfId="827"/>
    <cellStyle name="标题 22" xfId="828"/>
    <cellStyle name="40% - 强调文字颜色 6 3" xfId="829"/>
    <cellStyle name="标题 18" xfId="830"/>
    <cellStyle name="标题 23" xfId="831"/>
    <cellStyle name="40% - 强调文字颜色 6 4" xfId="832"/>
    <cellStyle name="标题 19" xfId="833"/>
    <cellStyle name="标题 24" xfId="834"/>
    <cellStyle name="40% - 强调文字颜色 6 5" xfId="835"/>
    <cellStyle name="标题 25" xfId="836"/>
    <cellStyle name="标题 30" xfId="837"/>
    <cellStyle name="40% - 强调文字颜色 6 6" xfId="838"/>
    <cellStyle name="标题 26" xfId="839"/>
    <cellStyle name="标题 31" xfId="840"/>
    <cellStyle name="40% - 强调文字颜色 6 7" xfId="841"/>
    <cellStyle name="标题 27" xfId="842"/>
    <cellStyle name="标题 32" xfId="843"/>
    <cellStyle name="40% - 强调文字颜色 6 8" xfId="844"/>
    <cellStyle name="标题 28" xfId="845"/>
    <cellStyle name="标题 33" xfId="846"/>
    <cellStyle name="40% - 强调文字颜色 6 9" xfId="847"/>
    <cellStyle name="标题 29" xfId="848"/>
    <cellStyle name="标题 34" xfId="849"/>
    <cellStyle name="警告文本 13" xfId="850"/>
    <cellStyle name="60% - 强调文字颜色 1 10" xfId="851"/>
    <cellStyle name="链接单元格 39" xfId="852"/>
    <cellStyle name="链接单元格 44" xfId="853"/>
    <cellStyle name="警告文本 20" xfId="854"/>
    <cellStyle name="警告文本 15" xfId="855"/>
    <cellStyle name="60% - 强调文字颜色 1 12" xfId="856"/>
    <cellStyle name="警告文本 21" xfId="857"/>
    <cellStyle name="警告文本 16" xfId="858"/>
    <cellStyle name="60% - 强调文字颜色 1 13" xfId="859"/>
    <cellStyle name="警告文本 22" xfId="860"/>
    <cellStyle name="警告文本 17" xfId="861"/>
    <cellStyle name="60% - 强调文字颜色 1 14" xfId="862"/>
    <cellStyle name="警告文本 23" xfId="863"/>
    <cellStyle name="警告文本 18" xfId="864"/>
    <cellStyle name="60% - 强调文字颜色 1 15" xfId="865"/>
    <cellStyle name="60% - 强调文字颜色 1 20" xfId="866"/>
    <cellStyle name="警告文本 24" xfId="867"/>
    <cellStyle name="警告文本 19" xfId="868"/>
    <cellStyle name="60% - 强调文字颜色 1 16" xfId="869"/>
    <cellStyle name="60% - 强调文字颜色 1 21" xfId="870"/>
    <cellStyle name="警告文本 30" xfId="871"/>
    <cellStyle name="警告文本 25" xfId="872"/>
    <cellStyle name="60% - 强调文字颜色 1 17" xfId="873"/>
    <cellStyle name="60% - 强调文字颜色 1 22" xfId="874"/>
    <cellStyle name="警告文本 31" xfId="875"/>
    <cellStyle name="警告文本 26" xfId="876"/>
    <cellStyle name="60% - 强调文字颜色 1 18" xfId="877"/>
    <cellStyle name="60% - 强调文字颜色 1 23" xfId="878"/>
    <cellStyle name="警告文本 32" xfId="879"/>
    <cellStyle name="警告文本 27" xfId="880"/>
    <cellStyle name="60% - 强调文字颜色 1 19" xfId="881"/>
    <cellStyle name="60% - 强调文字颜色 1 24" xfId="882"/>
    <cellStyle name="警告文本 33" xfId="883"/>
    <cellStyle name="警告文本 28" xfId="884"/>
    <cellStyle name="60% - 强调文字颜色 1 25" xfId="885"/>
    <cellStyle name="60% - 强调文字颜色 1 30" xfId="886"/>
    <cellStyle name="警告文本 34" xfId="887"/>
    <cellStyle name="警告文本 29" xfId="888"/>
    <cellStyle name="60% - 强调文字颜色 1 26" xfId="889"/>
    <cellStyle name="60% - 强调文字颜色 1 31" xfId="890"/>
    <cellStyle name="警告文本 40" xfId="891"/>
    <cellStyle name="警告文本 35" xfId="892"/>
    <cellStyle name="60% - 强调文字颜色 1 27" xfId="893"/>
    <cellStyle name="60% - 强调文字颜色 1 32" xfId="894"/>
    <cellStyle name="60% - 强调文字颜色 2 10" xfId="895"/>
    <cellStyle name="60% - 强调文字颜色 2 2" xfId="896"/>
    <cellStyle name="60% - 强调文字颜色 2 4" xfId="897"/>
    <cellStyle name="60% - 强调文字颜色 2 5" xfId="898"/>
    <cellStyle name="60% - 强调文字颜色 2 6" xfId="899"/>
    <cellStyle name="60% - 强调文字颜色 2 7" xfId="900"/>
    <cellStyle name="60% - 强调文字颜色 2 8" xfId="901"/>
    <cellStyle name="60% - 强调文字颜色 2 9" xfId="902"/>
    <cellStyle name="强调文字颜色 4 10" xfId="903"/>
    <cellStyle name="60% - 强调文字颜色 3 2" xfId="904"/>
    <cellStyle name="强调文字颜色 4 11" xfId="905"/>
    <cellStyle name="汇总 10" xfId="906"/>
    <cellStyle name="60% - 强调文字颜色 3 3" xfId="907"/>
    <cellStyle name="强调文字颜色 4 12" xfId="908"/>
    <cellStyle name="汇总 11" xfId="909"/>
    <cellStyle name="60% - 强调文字颜色 3 4" xfId="910"/>
    <cellStyle name="强调文字颜色 4 13" xfId="911"/>
    <cellStyle name="汇总 12" xfId="912"/>
    <cellStyle name="60% - 强调文字颜色 3 5" xfId="913"/>
    <cellStyle name="强调文字颜色 4 14" xfId="914"/>
    <cellStyle name="汇总 13" xfId="915"/>
    <cellStyle name="60% - 强调文字颜色 3 6" xfId="916"/>
    <cellStyle name="强调文字颜色 4 20" xfId="917"/>
    <cellStyle name="强调文字颜色 4 15" xfId="918"/>
    <cellStyle name="汇总 14" xfId="919"/>
    <cellStyle name="60% - 强调文字颜色 3 7" xfId="920"/>
    <cellStyle name="强调文字颜色 4 21" xfId="921"/>
    <cellStyle name="强调文字颜色 4 16" xfId="922"/>
    <cellStyle name="汇总 20" xfId="923"/>
    <cellStyle name="汇总 15" xfId="924"/>
    <cellStyle name="60% - 强调文字颜色 3 8" xfId="925"/>
    <cellStyle name="强调文字颜色 4 22" xfId="926"/>
    <cellStyle name="强调文字颜色 4 17" xfId="927"/>
    <cellStyle name="汇总 21" xfId="928"/>
    <cellStyle name="汇总 16" xfId="929"/>
    <cellStyle name="60% - 强调文字颜色 3 9" xfId="930"/>
    <cellStyle name="60% - 强调文字颜色 4 10" xfId="931"/>
    <cellStyle name="60% - 强调文字颜色 4 2" xfId="932"/>
    <cellStyle name="标题 4 13" xfId="933"/>
    <cellStyle name="60% - 强调文字颜色 4 3" xfId="934"/>
    <cellStyle name="标题 4 14" xfId="935"/>
    <cellStyle name="60% - 强调文字颜色 4 4" xfId="936"/>
    <cellStyle name="60% - 强调文字颜色 4 5" xfId="937"/>
    <cellStyle name="60% - 强调文字颜色 4 6" xfId="938"/>
    <cellStyle name="60% - 强调文字颜色 4 7" xfId="939"/>
    <cellStyle name="60% - 强调文字颜色 4 8" xfId="940"/>
    <cellStyle name="60% - 强调文字颜色 4 9" xfId="941"/>
    <cellStyle name="60% - 强调文字颜色 5 10" xfId="942"/>
    <cellStyle name="60% - 强调文字颜色 5 2" xfId="943"/>
    <cellStyle name="60% - 强调文字颜色 5 3" xfId="944"/>
    <cellStyle name="60% - 强调文字颜色 5 4" xfId="945"/>
    <cellStyle name="60% - 强调文字颜色 5 5" xfId="946"/>
    <cellStyle name="60% - 强调文字颜色 5 6" xfId="947"/>
    <cellStyle name="60% - 强调文字颜色 5 7" xfId="948"/>
    <cellStyle name="60% - 强调文字颜色 5 8" xfId="949"/>
    <cellStyle name="60% - 强调文字颜色 5 9" xfId="950"/>
    <cellStyle name="60% - 强调文字颜色 6 10" xfId="951"/>
    <cellStyle name="输出 8" xfId="952"/>
    <cellStyle name="标题 1 10" xfId="953"/>
    <cellStyle name="输出 9" xfId="954"/>
    <cellStyle name="标题 1 11" xfId="955"/>
    <cellStyle name="标题 1 12" xfId="956"/>
    <cellStyle name="标题 1 13" xfId="957"/>
    <cellStyle name="解释性文本 2" xfId="958"/>
    <cellStyle name="标题 1 14" xfId="959"/>
    <cellStyle name="解释性文本 3" xfId="960"/>
    <cellStyle name="标题 1 15" xfId="961"/>
    <cellStyle name="标题 1 20" xfId="962"/>
    <cellStyle name="解释性文本 4" xfId="963"/>
    <cellStyle name="标题 1 16" xfId="964"/>
    <cellStyle name="标题 1 21" xfId="965"/>
    <cellStyle name="解释性文本 5" xfId="966"/>
    <cellStyle name="差 2" xfId="967"/>
    <cellStyle name="标题 1 17" xfId="968"/>
    <cellStyle name="标题 1 22" xfId="969"/>
    <cellStyle name="解释性文本 6" xfId="970"/>
    <cellStyle name="差 3" xfId="971"/>
    <cellStyle name="标题 1 18" xfId="972"/>
    <cellStyle name="标题 1 23" xfId="973"/>
    <cellStyle name="解释性文本 7" xfId="974"/>
    <cellStyle name="差 4" xfId="975"/>
    <cellStyle name="标题 1 19" xfId="976"/>
    <cellStyle name="标题 1 24" xfId="977"/>
    <cellStyle name="解释性文本 8" xfId="978"/>
    <cellStyle name="差 5" xfId="979"/>
    <cellStyle name="标题 1 25" xfId="980"/>
    <cellStyle name="标题 1 30" xfId="981"/>
    <cellStyle name="解释性文本 9" xfId="982"/>
    <cellStyle name="差 6" xfId="983"/>
    <cellStyle name="标题 1 26" xfId="984"/>
    <cellStyle name="标题 1 31" xfId="985"/>
    <cellStyle name="差 7" xfId="986"/>
    <cellStyle name="标题 1 27" xfId="987"/>
    <cellStyle name="标题 1 32" xfId="988"/>
    <cellStyle name="差 8" xfId="989"/>
    <cellStyle name="标题 1 28" xfId="990"/>
    <cellStyle name="标题 1 33" xfId="991"/>
    <cellStyle name="差 9" xfId="992"/>
    <cellStyle name="标题 1 29" xfId="993"/>
    <cellStyle name="标题 1 34" xfId="994"/>
    <cellStyle name="标题 1 35" xfId="995"/>
    <cellStyle name="标题 1 40" xfId="996"/>
    <cellStyle name="标题 1 36" xfId="997"/>
    <cellStyle name="标题 1 41" xfId="998"/>
    <cellStyle name="标题 1 37" xfId="999"/>
    <cellStyle name="标题 1 42" xfId="1000"/>
    <cellStyle name="标题 1 38" xfId="1001"/>
    <cellStyle name="标题 1 43" xfId="1002"/>
    <cellStyle name="标题 1 39" xfId="1003"/>
    <cellStyle name="标题 1 44" xfId="1004"/>
    <cellStyle name="标题 1 45" xfId="1005"/>
    <cellStyle name="标题 1 7" xfId="1006"/>
    <cellStyle name="标题 1 8" xfId="1007"/>
    <cellStyle name="标题 1 9" xfId="1008"/>
    <cellStyle name="标题 10" xfId="1009"/>
    <cellStyle name="标题 11" xfId="1010"/>
    <cellStyle name="标题 12" xfId="1011"/>
    <cellStyle name="标题 13" xfId="1012"/>
    <cellStyle name="标题 14" xfId="1013"/>
    <cellStyle name="标题 15" xfId="1014"/>
    <cellStyle name="标题 20" xfId="1015"/>
    <cellStyle name="标题 16" xfId="1016"/>
    <cellStyle name="标题 21" xfId="1017"/>
    <cellStyle name="标题 2 10" xfId="1018"/>
    <cellStyle name="标题 2 12" xfId="1019"/>
    <cellStyle name="标题 2 13" xfId="1020"/>
    <cellStyle name="标题 2 14" xfId="1021"/>
    <cellStyle name="标题 2 15" xfId="1022"/>
    <cellStyle name="标题 2 20" xfId="1023"/>
    <cellStyle name="标题 2 21" xfId="1024"/>
    <cellStyle name="标题 2 16" xfId="1025"/>
    <cellStyle name="标题 2 22" xfId="1026"/>
    <cellStyle name="标题 2 17" xfId="1027"/>
    <cellStyle name="标题 2 23" xfId="1028"/>
    <cellStyle name="标题 2 18" xfId="1029"/>
    <cellStyle name="标题 2 24" xfId="1030"/>
    <cellStyle name="标题 2 19" xfId="1031"/>
    <cellStyle name="标题 2 2" xfId="1032"/>
    <cellStyle name="标题 2 30" xfId="1033"/>
    <cellStyle name="标题 2 25" xfId="1034"/>
    <cellStyle name="标题 2 31" xfId="1035"/>
    <cellStyle name="标题 2 26" xfId="1036"/>
    <cellStyle name="标题 2 32" xfId="1037"/>
    <cellStyle name="标题 2 27" xfId="1038"/>
    <cellStyle name="标题 2 33" xfId="1039"/>
    <cellStyle name="标题 2 28" xfId="1040"/>
    <cellStyle name="标题 2 34" xfId="1041"/>
    <cellStyle name="标题 2 29" xfId="1042"/>
    <cellStyle name="标题 2 3" xfId="1043"/>
    <cellStyle name="标题 2 40" xfId="1044"/>
    <cellStyle name="标题 2 35" xfId="1045"/>
    <cellStyle name="标题 2 41" xfId="1046"/>
    <cellStyle name="标题 2 36" xfId="1047"/>
    <cellStyle name="标题 2 42" xfId="1048"/>
    <cellStyle name="标题 2 37" xfId="1049"/>
    <cellStyle name="标题 2 43" xfId="1050"/>
    <cellStyle name="标题 2 38" xfId="1051"/>
    <cellStyle name="标题 2 44" xfId="1052"/>
    <cellStyle name="标题 2 39" xfId="1053"/>
    <cellStyle name="标题 2 4" xfId="1054"/>
    <cellStyle name="标题 2 45" xfId="1055"/>
    <cellStyle name="标题 2 5" xfId="1056"/>
    <cellStyle name="标题 2 6" xfId="1057"/>
    <cellStyle name="标题 2 7" xfId="1058"/>
    <cellStyle name="标题 2 8" xfId="1059"/>
    <cellStyle name="标题 2 9" xfId="1060"/>
    <cellStyle name="标题 3 10" xfId="1061"/>
    <cellStyle name="标题 3 11" xfId="1062"/>
    <cellStyle name="标题 3 12" xfId="1063"/>
    <cellStyle name="标题 3 13" xfId="1064"/>
    <cellStyle name="标题 3 14" xfId="1065"/>
    <cellStyle name="好 2" xfId="1066"/>
    <cellStyle name="标题 3 20" xfId="1067"/>
    <cellStyle name="标题 3 15" xfId="1068"/>
    <cellStyle name="好 3" xfId="1069"/>
    <cellStyle name="标题 3 21" xfId="1070"/>
    <cellStyle name="标题 3 16" xfId="1071"/>
    <cellStyle name="好 4" xfId="1072"/>
    <cellStyle name="标题 3 22" xfId="1073"/>
    <cellStyle name="标题 3 17" xfId="1074"/>
    <cellStyle name="好 5" xfId="1075"/>
    <cellStyle name="标题 3 23" xfId="1076"/>
    <cellStyle name="标题 3 18" xfId="1077"/>
    <cellStyle name="好 6" xfId="1078"/>
    <cellStyle name="标题 3 24" xfId="1079"/>
    <cellStyle name="标题 3 19" xfId="1080"/>
    <cellStyle name="好 7" xfId="1081"/>
    <cellStyle name="标题 3 2" xfId="1082"/>
    <cellStyle name="标题 3 30" xfId="1083"/>
    <cellStyle name="标题 3 25" xfId="1084"/>
    <cellStyle name="好 8" xfId="1085"/>
    <cellStyle name="标题 3 31" xfId="1086"/>
    <cellStyle name="标题 3 26" xfId="1087"/>
    <cellStyle name="好 9" xfId="1088"/>
    <cellStyle name="标题 3 32" xfId="1089"/>
    <cellStyle name="标题 3 27" xfId="1090"/>
    <cellStyle name="标题 3 33" xfId="1091"/>
    <cellStyle name="标题 3 28" xfId="1092"/>
    <cellStyle name="千位分隔 2" xfId="1093"/>
    <cellStyle name="标题 3 34" xfId="1094"/>
    <cellStyle name="标题 3 29" xfId="1095"/>
    <cellStyle name="标题 4 2" xfId="1096"/>
    <cellStyle name="标题 3 3" xfId="1097"/>
    <cellStyle name="标题 3 40" xfId="1098"/>
    <cellStyle name="标题 3 35" xfId="1099"/>
    <cellStyle name="标题 4 3" xfId="1100"/>
    <cellStyle name="标题 3 41" xfId="1101"/>
    <cellStyle name="标题 3 36" xfId="1102"/>
    <cellStyle name="标题 4 4" xfId="1103"/>
    <cellStyle name="标题 3 42" xfId="1104"/>
    <cellStyle name="标题 3 37" xfId="1105"/>
    <cellStyle name="标题 4 5" xfId="1106"/>
    <cellStyle name="标题 3 43" xfId="1107"/>
    <cellStyle name="标题 3 38" xfId="1108"/>
    <cellStyle name="标题 4 6" xfId="1109"/>
    <cellStyle name="标题 3 44" xfId="1110"/>
    <cellStyle name="标题 3 39" xfId="1111"/>
    <cellStyle name="标题 4 7" xfId="1112"/>
    <cellStyle name="标题 3 4" xfId="1113"/>
    <cellStyle name="标题 3 45" xfId="1114"/>
    <cellStyle name="标题 4 8" xfId="1115"/>
    <cellStyle name="标题 3 5" xfId="1116"/>
    <cellStyle name="标题 3 6" xfId="1117"/>
    <cellStyle name="标题 3 7" xfId="1118"/>
    <cellStyle name="标题 3 8" xfId="1119"/>
    <cellStyle name="标题 3 9" xfId="1120"/>
    <cellStyle name="标题 40" xfId="1121"/>
    <cellStyle name="标题 35" xfId="1122"/>
    <cellStyle name="标题 41" xfId="1123"/>
    <cellStyle name="标题 36" xfId="1124"/>
    <cellStyle name="标题 42" xfId="1125"/>
    <cellStyle name="标题 37" xfId="1126"/>
    <cellStyle name="标题 43" xfId="1127"/>
    <cellStyle name="标题 38" xfId="1128"/>
    <cellStyle name="标题 44" xfId="1129"/>
    <cellStyle name="标题 39" xfId="1130"/>
    <cellStyle name="标题 4 10" xfId="1131"/>
    <cellStyle name="标题 4 11" xfId="1132"/>
    <cellStyle name="标题 4 12" xfId="1133"/>
    <cellStyle name="标题 4 15" xfId="1134"/>
    <cellStyle name="标题 4 20" xfId="1135"/>
    <cellStyle name="标题 4 16" xfId="1136"/>
    <cellStyle name="标题 4 21" xfId="1137"/>
    <cellStyle name="标题 4 17" xfId="1138"/>
    <cellStyle name="标题 4 22" xfId="1139"/>
    <cellStyle name="标题 4 18" xfId="1140"/>
    <cellStyle name="标题 4 23" xfId="1141"/>
    <cellStyle name="标题 4 19" xfId="1142"/>
    <cellStyle name="标题 4 24" xfId="1143"/>
    <cellStyle name="标题 4 25" xfId="1144"/>
    <cellStyle name="标题 4 30" xfId="1145"/>
    <cellStyle name="标题 4 26" xfId="1146"/>
    <cellStyle name="标题 4 31" xfId="1147"/>
    <cellStyle name="标题 4 27" xfId="1148"/>
    <cellStyle name="标题 4 32" xfId="1149"/>
    <cellStyle name="标题 4 28" xfId="1150"/>
    <cellStyle name="标题 4 33" xfId="1151"/>
    <cellStyle name="标题 4 29" xfId="1152"/>
    <cellStyle name="标题 4 34" xfId="1153"/>
    <cellStyle name="标题 4 35" xfId="1154"/>
    <cellStyle name="标题 4 40" xfId="1155"/>
    <cellStyle name="标题 4 36" xfId="1156"/>
    <cellStyle name="标题 4 41" xfId="1157"/>
    <cellStyle name="标题 4 37" xfId="1158"/>
    <cellStyle name="标题 4 42" xfId="1159"/>
    <cellStyle name="标题 4 38" xfId="1160"/>
    <cellStyle name="标题 4 43" xfId="1161"/>
    <cellStyle name="标题 4 39" xfId="1162"/>
    <cellStyle name="标题 4 44" xfId="1163"/>
    <cellStyle name="标题 4 45" xfId="1164"/>
    <cellStyle name="标题 4 9" xfId="1165"/>
    <cellStyle name="标题 45" xfId="1166"/>
    <cellStyle name="标题 46" xfId="1167"/>
    <cellStyle name="标题 47" xfId="1168"/>
    <cellStyle name="标题 48" xfId="1169"/>
    <cellStyle name="标题 5" xfId="1170"/>
    <cellStyle name="标题 6" xfId="1171"/>
    <cellStyle name="标题 7" xfId="1172"/>
    <cellStyle name="标题 8" xfId="1173"/>
    <cellStyle name="标题 9" xfId="1174"/>
    <cellStyle name="差 10" xfId="1175"/>
    <cellStyle name="解释性文本 35" xfId="1176"/>
    <cellStyle name="解释性文本 40" xfId="1177"/>
    <cellStyle name="强调文字颜色 2 26" xfId="1178"/>
    <cellStyle name="强调文字颜色 2 31" xfId="1179"/>
    <cellStyle name="差 11" xfId="1180"/>
    <cellStyle name="解释性文本 36" xfId="1181"/>
    <cellStyle name="解释性文本 41" xfId="1182"/>
    <cellStyle name="强调文字颜色 2 27" xfId="1183"/>
    <cellStyle name="强调文字颜色 2 32" xfId="1184"/>
    <cellStyle name="差 13" xfId="1185"/>
    <cellStyle name="解释性文本 38" xfId="1186"/>
    <cellStyle name="解释性文本 43" xfId="1187"/>
    <cellStyle name="强调文字颜色 2 29" xfId="1188"/>
    <cellStyle name="强调文字颜色 2 34" xfId="1189"/>
    <cellStyle name="差 14" xfId="1190"/>
    <cellStyle name="解释性文本 39" xfId="1191"/>
    <cellStyle name="解释性文本 44" xfId="1192"/>
    <cellStyle name="常规 14 2" xfId="1193"/>
    <cellStyle name="强调文字颜色 2 35" xfId="1194"/>
    <cellStyle name="强调文字颜色 2 40" xfId="1195"/>
    <cellStyle name="差 15" xfId="1196"/>
    <cellStyle name="差 20" xfId="1197"/>
    <cellStyle name="解释性文本 45" xfId="1198"/>
    <cellStyle name="常规 14 3" xfId="1199"/>
    <cellStyle name="强调文字颜色 2 36" xfId="1200"/>
    <cellStyle name="强调文字颜色 2 41" xfId="1201"/>
    <cellStyle name="差 16" xfId="1202"/>
    <cellStyle name="差 21" xfId="1203"/>
    <cellStyle name="常规 14 4" xfId="1204"/>
    <cellStyle name="强调文字颜色 2 37" xfId="1205"/>
    <cellStyle name="强调文字颜色 2 42" xfId="1206"/>
    <cellStyle name="差 17" xfId="1207"/>
    <cellStyle name="差 22" xfId="1208"/>
    <cellStyle name="强调文字颜色 2 38" xfId="1209"/>
    <cellStyle name="强调文字颜色 2 43" xfId="1210"/>
    <cellStyle name="差 18" xfId="1211"/>
    <cellStyle name="差 23" xfId="1212"/>
    <cellStyle name="强调文字颜色 2 39" xfId="1213"/>
    <cellStyle name="强调文字颜色 2 44" xfId="1214"/>
    <cellStyle name="差 19" xfId="1215"/>
    <cellStyle name="差 24" xfId="1216"/>
    <cellStyle name="强调文字颜色 2 45" xfId="1217"/>
    <cellStyle name="差 25" xfId="1218"/>
    <cellStyle name="差 30" xfId="1219"/>
    <cellStyle name="差 26" xfId="1220"/>
    <cellStyle name="差 31" xfId="1221"/>
    <cellStyle name="差 28" xfId="1222"/>
    <cellStyle name="差 33" xfId="1223"/>
    <cellStyle name="差 29" xfId="1224"/>
    <cellStyle name="差 34" xfId="1225"/>
    <cellStyle name="差 35" xfId="1226"/>
    <cellStyle name="差 40" xfId="1227"/>
    <cellStyle name="差 36" xfId="1228"/>
    <cellStyle name="差 41" xfId="1229"/>
    <cellStyle name="差 37" xfId="1230"/>
    <cellStyle name="差 42" xfId="1231"/>
    <cellStyle name="差 38" xfId="1232"/>
    <cellStyle name="差 43" xfId="1233"/>
    <cellStyle name="差 39" xfId="1234"/>
    <cellStyle name="差 44" xfId="1235"/>
    <cellStyle name="差 45" xfId="1236"/>
    <cellStyle name="常规 10" xfId="1237"/>
    <cellStyle name="常规 10 2" xfId="1238"/>
    <cellStyle name="计算 25" xfId="1239"/>
    <cellStyle name="计算 30" xfId="1240"/>
    <cellStyle name="常规 10 3" xfId="1241"/>
    <cellStyle name="计算 26" xfId="1242"/>
    <cellStyle name="计算 31" xfId="1243"/>
    <cellStyle name="常规 10 4" xfId="1244"/>
    <cellStyle name="计算 27" xfId="1245"/>
    <cellStyle name="计算 32" xfId="1246"/>
    <cellStyle name="常规 11" xfId="1247"/>
    <cellStyle name="常规 11 2" xfId="1248"/>
    <cellStyle name="常规 11 3" xfId="1249"/>
    <cellStyle name="常规 11 4" xfId="1250"/>
    <cellStyle name="常规 12" xfId="1251"/>
    <cellStyle name="常规 12 2" xfId="1252"/>
    <cellStyle name="输出 39" xfId="1253"/>
    <cellStyle name="输出 44" xfId="1254"/>
    <cellStyle name="常规 12 3" xfId="1255"/>
    <cellStyle name="输出 45" xfId="1256"/>
    <cellStyle name="常规 12 4" xfId="1257"/>
    <cellStyle name="常规 13" xfId="1258"/>
    <cellStyle name="常规 13 2" xfId="1259"/>
    <cellStyle name="常规 13 3" xfId="1260"/>
    <cellStyle name="常规 13 4" xfId="1261"/>
    <cellStyle name="常规 14" xfId="1262"/>
    <cellStyle name="常规 15" xfId="1263"/>
    <cellStyle name="常规 20" xfId="1264"/>
    <cellStyle name="常规 15 2" xfId="1265"/>
    <cellStyle name="常规 15 3" xfId="1266"/>
    <cellStyle name="常规 15 4" xfId="1267"/>
    <cellStyle name="常规 16" xfId="1268"/>
    <cellStyle name="常规 21" xfId="1269"/>
    <cellStyle name="常规 16 2" xfId="1270"/>
    <cellStyle name="常规 16 3" xfId="1271"/>
    <cellStyle name="常规 16 4" xfId="1272"/>
    <cellStyle name="常规 17" xfId="1273"/>
    <cellStyle name="常规 22" xfId="1274"/>
    <cellStyle name="常规 17 2" xfId="1275"/>
    <cellStyle name="常规 17 3" xfId="1276"/>
    <cellStyle name="常规 17 4" xfId="1277"/>
    <cellStyle name="常规 18" xfId="1278"/>
    <cellStyle name="常规 23" xfId="1279"/>
    <cellStyle name="常规 19" xfId="1280"/>
    <cellStyle name="常规 24" xfId="1281"/>
    <cellStyle name="常规 19 2" xfId="1282"/>
    <cellStyle name="强调文字颜色 3 35" xfId="1283"/>
    <cellStyle name="强调文字颜色 3 40" xfId="1284"/>
    <cellStyle name="常规 19 3" xfId="1285"/>
    <cellStyle name="强调文字颜色 3 36" xfId="1286"/>
    <cellStyle name="强调文字颜色 3 41" xfId="1287"/>
    <cellStyle name="常规 19 4" xfId="1288"/>
    <cellStyle name="强调文字颜色 3 37" xfId="1289"/>
    <cellStyle name="强调文字颜色 3 42" xfId="1290"/>
    <cellStyle name="常规 2" xfId="1291"/>
    <cellStyle name="好 10" xfId="1292"/>
    <cellStyle name="常规 2 2" xfId="1293"/>
    <cellStyle name="常规 2 3" xfId="1294"/>
    <cellStyle name="常规 2 4" xfId="1295"/>
    <cellStyle name="常规 25" xfId="1296"/>
    <cellStyle name="常规 30" xfId="1297"/>
    <cellStyle name="常规 26" xfId="1298"/>
    <cellStyle name="常规 31" xfId="1299"/>
    <cellStyle name="常规 27" xfId="1300"/>
    <cellStyle name="常规 32" xfId="1301"/>
    <cellStyle name="常规 28" xfId="1302"/>
    <cellStyle name="常规 33" xfId="1303"/>
    <cellStyle name="常规 29" xfId="1304"/>
    <cellStyle name="常规 34" xfId="1305"/>
    <cellStyle name="常规 3" xfId="1306"/>
    <cellStyle name="好 11" xfId="1307"/>
    <cellStyle name="注释 10" xfId="1308"/>
    <cellStyle name="常规 35" xfId="1309"/>
    <cellStyle name="常规 40" xfId="1310"/>
    <cellStyle name="常规 36" xfId="1311"/>
    <cellStyle name="常规 41" xfId="1312"/>
    <cellStyle name="常规 37" xfId="1313"/>
    <cellStyle name="常规 42" xfId="1314"/>
    <cellStyle name="常规 38" xfId="1315"/>
    <cellStyle name="常规 43" xfId="1316"/>
    <cellStyle name="常规 4" xfId="1317"/>
    <cellStyle name="好 12" xfId="1318"/>
    <cellStyle name="注释 11" xfId="1319"/>
    <cellStyle name="常规 45" xfId="1320"/>
    <cellStyle name="常规 50" xfId="1321"/>
    <cellStyle name="常规 46" xfId="1322"/>
    <cellStyle name="常规 51" xfId="1323"/>
    <cellStyle name="常规 47" xfId="1324"/>
    <cellStyle name="常规 52" xfId="1325"/>
    <cellStyle name="常规 48" xfId="1326"/>
    <cellStyle name="常规 53" xfId="1327"/>
    <cellStyle name="常规 49" xfId="1328"/>
    <cellStyle name="常规 54" xfId="1329"/>
    <cellStyle name="常规 5" xfId="1330"/>
    <cellStyle name="好 13" xfId="1331"/>
    <cellStyle name="注释 12" xfId="1332"/>
    <cellStyle name="常规 55" xfId="1333"/>
    <cellStyle name="常规 56" xfId="1334"/>
    <cellStyle name="常规 57" xfId="1335"/>
    <cellStyle name="常规 58" xfId="1336"/>
    <cellStyle name="常规 59" xfId="1337"/>
    <cellStyle name="常规 6" xfId="1338"/>
    <cellStyle name="好 14" xfId="1339"/>
    <cellStyle name="注释 13" xfId="1340"/>
    <cellStyle name="常规 7" xfId="1341"/>
    <cellStyle name="好 15" xfId="1342"/>
    <cellStyle name="好 20" xfId="1343"/>
    <cellStyle name="注释 14" xfId="1344"/>
    <cellStyle name="常规 8" xfId="1345"/>
    <cellStyle name="好 16" xfId="1346"/>
    <cellStyle name="好 21" xfId="1347"/>
    <cellStyle name="注释 15" xfId="1348"/>
    <cellStyle name="注释 20" xfId="1349"/>
    <cellStyle name="常规 9" xfId="1350"/>
    <cellStyle name="好 17" xfId="1351"/>
    <cellStyle name="好 22" xfId="1352"/>
    <cellStyle name="注释 16" xfId="1353"/>
    <cellStyle name="注释 21" xfId="1354"/>
    <cellStyle name="常规_办公室" xfId="1355"/>
    <cellStyle name="常规_经发局" xfId="1356"/>
    <cellStyle name="好 18" xfId="1357"/>
    <cellStyle name="好 23" xfId="1358"/>
    <cellStyle name="注释 17" xfId="1359"/>
    <cellStyle name="注释 22" xfId="1360"/>
    <cellStyle name="好 19" xfId="1361"/>
    <cellStyle name="好 24" xfId="1362"/>
    <cellStyle name="注释 18" xfId="1363"/>
    <cellStyle name="注释 23" xfId="1364"/>
    <cellStyle name="好 25" xfId="1365"/>
    <cellStyle name="好 30" xfId="1366"/>
    <cellStyle name="注释 19" xfId="1367"/>
    <cellStyle name="注释 24" xfId="1368"/>
    <cellStyle name="好 26" xfId="1369"/>
    <cellStyle name="好 31" xfId="1370"/>
    <cellStyle name="注释 25" xfId="1371"/>
    <cellStyle name="注释 30" xfId="1372"/>
    <cellStyle name="好 27" xfId="1373"/>
    <cellStyle name="好 32" xfId="1374"/>
    <cellStyle name="注释 26" xfId="1375"/>
    <cellStyle name="注释 31" xfId="1376"/>
    <cellStyle name="好 28" xfId="1377"/>
    <cellStyle name="好 33" xfId="1378"/>
    <cellStyle name="注释 27" xfId="1379"/>
    <cellStyle name="注释 32" xfId="1380"/>
    <cellStyle name="好 29" xfId="1381"/>
    <cellStyle name="好 34" xfId="1382"/>
    <cellStyle name="注释 28" xfId="1383"/>
    <cellStyle name="注释 33" xfId="1384"/>
    <cellStyle name="好 35" xfId="1385"/>
    <cellStyle name="好 40" xfId="1386"/>
    <cellStyle name="注释 29" xfId="1387"/>
    <cellStyle name="注释 34" xfId="1388"/>
    <cellStyle name="好 36" xfId="1389"/>
    <cellStyle name="好 41" xfId="1390"/>
    <cellStyle name="注释 35" xfId="1391"/>
    <cellStyle name="注释 40" xfId="1392"/>
    <cellStyle name="好 37" xfId="1393"/>
    <cellStyle name="好 42" xfId="1394"/>
    <cellStyle name="注释 36" xfId="1395"/>
    <cellStyle name="注释 41" xfId="1396"/>
    <cellStyle name="好 38" xfId="1397"/>
    <cellStyle name="好 43" xfId="1398"/>
    <cellStyle name="注释 37" xfId="1399"/>
    <cellStyle name="注释 42" xfId="1400"/>
    <cellStyle name="好 39" xfId="1401"/>
    <cellStyle name="好 44" xfId="1402"/>
    <cellStyle name="注释 38" xfId="1403"/>
    <cellStyle name="注释 43" xfId="1404"/>
    <cellStyle name="好 45" xfId="1405"/>
    <cellStyle name="注释 39" xfId="1406"/>
    <cellStyle name="注释 44" xfId="1407"/>
    <cellStyle name="汇总 17" xfId="1408"/>
    <cellStyle name="汇总 22" xfId="1409"/>
    <cellStyle name="强调文字颜色 4 18" xfId="1410"/>
    <cellStyle name="强调文字颜色 4 23" xfId="1411"/>
    <cellStyle name="汇总 18" xfId="1412"/>
    <cellStyle name="汇总 23" xfId="1413"/>
    <cellStyle name="强调文字颜色 4 19" xfId="1414"/>
    <cellStyle name="强调文字颜色 4 24" xfId="1415"/>
    <cellStyle name="汇总 19" xfId="1416"/>
    <cellStyle name="汇总 24" xfId="1417"/>
    <cellStyle name="强调文字颜色 4 25" xfId="1418"/>
    <cellStyle name="强调文字颜色 4 30" xfId="1419"/>
    <cellStyle name="汇总 25" xfId="1420"/>
    <cellStyle name="汇总 30" xfId="1421"/>
    <cellStyle name="强调文字颜色 4 26" xfId="1422"/>
    <cellStyle name="强调文字颜色 4 31" xfId="1423"/>
    <cellStyle name="汇总 26" xfId="1424"/>
    <cellStyle name="汇总 31" xfId="1425"/>
    <cellStyle name="强调文字颜色 4 27" xfId="1426"/>
    <cellStyle name="强调文字颜色 4 32" xfId="1427"/>
    <cellStyle name="汇总 27" xfId="1428"/>
    <cellStyle name="汇总 32" xfId="1429"/>
    <cellStyle name="强调文字颜色 4 28" xfId="1430"/>
    <cellStyle name="强调文字颜色 4 33" xfId="1431"/>
    <cellStyle name="汇总 28" xfId="1432"/>
    <cellStyle name="汇总 33" xfId="1433"/>
    <cellStyle name="强调文字颜色 4 29" xfId="1434"/>
    <cellStyle name="强调文字颜色 4 34" xfId="1435"/>
    <cellStyle name="汇总 29" xfId="1436"/>
    <cellStyle name="汇总 34" xfId="1437"/>
    <cellStyle name="强调文字颜色 4 35" xfId="1438"/>
    <cellStyle name="强调文字颜色 4 40" xfId="1439"/>
    <cellStyle name="汇总 35" xfId="1440"/>
    <cellStyle name="汇总 40" xfId="1441"/>
    <cellStyle name="强调文字颜色 4 36" xfId="1442"/>
    <cellStyle name="强调文字颜色 4 41" xfId="1443"/>
    <cellStyle name="汇总 36" xfId="1444"/>
    <cellStyle name="汇总 41" xfId="1445"/>
    <cellStyle name="强调文字颜色 4 37" xfId="1446"/>
    <cellStyle name="强调文字颜色 4 42" xfId="1447"/>
    <cellStyle name="汇总 37" xfId="1448"/>
    <cellStyle name="汇总 42" xfId="1449"/>
    <cellStyle name="强调文字颜色 4 38" xfId="1450"/>
    <cellStyle name="强调文字颜色 4 43" xfId="1451"/>
    <cellStyle name="汇总 38" xfId="1452"/>
    <cellStyle name="汇总 43" xfId="1453"/>
    <cellStyle name="强调文字颜色 4 39" xfId="1454"/>
    <cellStyle name="强调文字颜色 4 44" xfId="1455"/>
    <cellStyle name="汇总 39" xfId="1456"/>
    <cellStyle name="汇总 44" xfId="1457"/>
    <cellStyle name="强调文字颜色 4 45" xfId="1458"/>
    <cellStyle name="汇总 45" xfId="1459"/>
    <cellStyle name="计算 10" xfId="1460"/>
    <cellStyle name="计算 11" xfId="1461"/>
    <cellStyle name="计算 12" xfId="1462"/>
    <cellStyle name="计算 13" xfId="1463"/>
    <cellStyle name="计算 14" xfId="1464"/>
    <cellStyle name="计算 15" xfId="1465"/>
    <cellStyle name="计算 20" xfId="1466"/>
    <cellStyle name="计算 16" xfId="1467"/>
    <cellStyle name="计算 21" xfId="1468"/>
    <cellStyle name="计算 17" xfId="1469"/>
    <cellStyle name="计算 22" xfId="1470"/>
    <cellStyle name="计算 18" xfId="1471"/>
    <cellStyle name="计算 23" xfId="1472"/>
    <cellStyle name="计算 19" xfId="1473"/>
    <cellStyle name="计算 24" xfId="1474"/>
    <cellStyle name="计算 2" xfId="1475"/>
    <cellStyle name="强调文字颜色 1 8" xfId="1476"/>
    <cellStyle name="计算 28" xfId="1477"/>
    <cellStyle name="计算 33" xfId="1478"/>
    <cellStyle name="计算 29" xfId="1479"/>
    <cellStyle name="计算 34" xfId="1480"/>
    <cellStyle name="计算 3" xfId="1481"/>
    <cellStyle name="强调文字颜色 1 9" xfId="1482"/>
    <cellStyle name="计算 35" xfId="1483"/>
    <cellStyle name="计算 40" xfId="1484"/>
    <cellStyle name="计算 36" xfId="1485"/>
    <cellStyle name="计算 41" xfId="1486"/>
    <cellStyle name="计算 37" xfId="1487"/>
    <cellStyle name="计算 42" xfId="1488"/>
    <cellStyle name="计算 38" xfId="1489"/>
    <cellStyle name="计算 43" xfId="1490"/>
    <cellStyle name="计算 39" xfId="1491"/>
    <cellStyle name="计算 44" xfId="1492"/>
    <cellStyle name="计算 4" xfId="1493"/>
    <cellStyle name="计算 45" xfId="1494"/>
    <cellStyle name="计算 5" xfId="1495"/>
    <cellStyle name="计算 6" xfId="1496"/>
    <cellStyle name="计算 7" xfId="1497"/>
    <cellStyle name="计算 8" xfId="1498"/>
    <cellStyle name="计算 9" xfId="1499"/>
    <cellStyle name="检查单元格 10" xfId="1500"/>
    <cellStyle name="检查单元格 11" xfId="1501"/>
    <cellStyle name="检查单元格 12" xfId="1502"/>
    <cellStyle name="检查单元格 13" xfId="1503"/>
    <cellStyle name="检查单元格 14" xfId="1504"/>
    <cellStyle name="检查单元格 15" xfId="1505"/>
    <cellStyle name="检查单元格 20" xfId="1506"/>
    <cellStyle name="检查单元格 16" xfId="1507"/>
    <cellStyle name="检查单元格 21" xfId="1508"/>
    <cellStyle name="检查单元格 17" xfId="1509"/>
    <cellStyle name="检查单元格 22" xfId="1510"/>
    <cellStyle name="检查单元格 18" xfId="1511"/>
    <cellStyle name="检查单元格 23" xfId="1512"/>
    <cellStyle name="检查单元格 19" xfId="1513"/>
    <cellStyle name="检查单元格 24" xfId="1514"/>
    <cellStyle name="检查单元格 2" xfId="1515"/>
    <cellStyle name="检查单元格 25" xfId="1516"/>
    <cellStyle name="检查单元格 30" xfId="1517"/>
    <cellStyle name="检查单元格 26" xfId="1518"/>
    <cellStyle name="检查单元格 31" xfId="1519"/>
    <cellStyle name="检查单元格 27" xfId="1520"/>
    <cellStyle name="检查单元格 32" xfId="1521"/>
    <cellStyle name="检查单元格 28" xfId="1522"/>
    <cellStyle name="检查单元格 33" xfId="1523"/>
    <cellStyle name="检查单元格 29" xfId="1524"/>
    <cellStyle name="检查单元格 34" xfId="1525"/>
    <cellStyle name="检查单元格 3" xfId="1526"/>
    <cellStyle name="检查单元格 35" xfId="1527"/>
    <cellStyle name="检查单元格 40" xfId="1528"/>
    <cellStyle name="检查单元格 36" xfId="1529"/>
    <cellStyle name="检查单元格 41" xfId="1530"/>
    <cellStyle name="检查单元格 37" xfId="1531"/>
    <cellStyle name="检查单元格 42" xfId="1532"/>
    <cellStyle name="检查单元格 38" xfId="1533"/>
    <cellStyle name="检查单元格 43" xfId="1534"/>
    <cellStyle name="检查单元格 39" xfId="1535"/>
    <cellStyle name="检查单元格 44" xfId="1536"/>
    <cellStyle name="检查单元格 4" xfId="1537"/>
    <cellStyle name="检查单元格 45" xfId="1538"/>
    <cellStyle name="检查单元格 5" xfId="1539"/>
    <cellStyle name="检查单元格 6" xfId="1540"/>
    <cellStyle name="检查单元格 7" xfId="1541"/>
    <cellStyle name="检查单元格 8" xfId="1542"/>
    <cellStyle name="检查单元格 9" xfId="1543"/>
    <cellStyle name="解释性文本 10" xfId="1544"/>
    <cellStyle name="解释性文本 11" xfId="1545"/>
    <cellStyle name="解释性文本 12" xfId="1546"/>
    <cellStyle name="解释性文本 13" xfId="1547"/>
    <cellStyle name="解释性文本 14" xfId="1548"/>
    <cellStyle name="强调文字颜色 2 10" xfId="1549"/>
    <cellStyle name="解释性文本 15" xfId="1550"/>
    <cellStyle name="解释性文本 20" xfId="1551"/>
    <cellStyle name="强调文字颜色 2 11" xfId="1552"/>
    <cellStyle name="解释性文本 16" xfId="1553"/>
    <cellStyle name="解释性文本 21" xfId="1554"/>
    <cellStyle name="强调文字颜色 2 12" xfId="1555"/>
    <cellStyle name="解释性文本 18" xfId="1556"/>
    <cellStyle name="解释性文本 23" xfId="1557"/>
    <cellStyle name="强调文字颜色 2 14" xfId="1558"/>
    <cellStyle name="解释性文本 19" xfId="1559"/>
    <cellStyle name="解释性文本 24" xfId="1560"/>
    <cellStyle name="强调文字颜色 2 15" xfId="1561"/>
    <cellStyle name="强调文字颜色 2 20" xfId="1562"/>
    <cellStyle name="解释性文本 25" xfId="1563"/>
    <cellStyle name="解释性文本 30" xfId="1564"/>
    <cellStyle name="强调文字颜色 2 16" xfId="1565"/>
    <cellStyle name="强调文字颜色 2 21" xfId="1566"/>
    <cellStyle name="解释性文本 26" xfId="1567"/>
    <cellStyle name="解释性文本 31" xfId="1568"/>
    <cellStyle name="强调文字颜色 2 17" xfId="1569"/>
    <cellStyle name="强调文字颜色 2 22" xfId="1570"/>
    <cellStyle name="解释性文本 27" xfId="1571"/>
    <cellStyle name="解释性文本 32" xfId="1572"/>
    <cellStyle name="强调文字颜色 2 18" xfId="1573"/>
    <cellStyle name="强调文字颜色 2 23" xfId="1574"/>
    <cellStyle name="解释性文本 28" xfId="1575"/>
    <cellStyle name="解释性文本 33" xfId="1576"/>
    <cellStyle name="强调文字颜色 2 19" xfId="1577"/>
    <cellStyle name="强调文字颜色 2 24" xfId="1578"/>
    <cellStyle name="解释性文本 29" xfId="1579"/>
    <cellStyle name="解释性文本 34" xfId="1580"/>
    <cellStyle name="强调文字颜色 2 25" xfId="1581"/>
    <cellStyle name="强调文字颜色 2 30" xfId="1582"/>
    <cellStyle name="警告文本 10" xfId="1583"/>
    <cellStyle name="链接单元格 36" xfId="1584"/>
    <cellStyle name="链接单元格 41" xfId="1585"/>
    <cellStyle name="警告文本 11" xfId="1586"/>
    <cellStyle name="链接单元格 37" xfId="1587"/>
    <cellStyle name="链接单元格 42" xfId="1588"/>
    <cellStyle name="警告文本 12" xfId="1589"/>
    <cellStyle name="链接单元格 38" xfId="1590"/>
    <cellStyle name="链接单元格 43" xfId="1591"/>
    <cellStyle name="警告文本 7" xfId="1592"/>
    <cellStyle name="警告文本 8" xfId="1593"/>
    <cellStyle name="警告文本 9" xfId="1594"/>
    <cellStyle name="链接单元格 10" xfId="1595"/>
    <cellStyle name="链接单元格 11" xfId="1596"/>
    <cellStyle name="链接单元格 12" xfId="1597"/>
    <cellStyle name="链接单元格 13" xfId="1598"/>
    <cellStyle name="链接单元格 14" xfId="1599"/>
    <cellStyle name="链接单元格 15" xfId="1600"/>
    <cellStyle name="链接单元格 20" xfId="1601"/>
    <cellStyle name="链接单元格 16" xfId="1602"/>
    <cellStyle name="链接单元格 21" xfId="1603"/>
    <cellStyle name="链接单元格 17" xfId="1604"/>
    <cellStyle name="链接单元格 22" xfId="1605"/>
    <cellStyle name="链接单元格 18" xfId="1606"/>
    <cellStyle name="链接单元格 23" xfId="1607"/>
    <cellStyle name="链接单元格 19" xfId="1608"/>
    <cellStyle name="链接单元格 24" xfId="1609"/>
    <cellStyle name="链接单元格 2" xfId="1610"/>
    <cellStyle name="链接单元格 25" xfId="1611"/>
    <cellStyle name="链接单元格 30" xfId="1612"/>
    <cellStyle name="链接单元格 26" xfId="1613"/>
    <cellStyle name="链接单元格 31" xfId="1614"/>
    <cellStyle name="链接单元格 27" xfId="1615"/>
    <cellStyle name="链接单元格 32" xfId="1616"/>
    <cellStyle name="链接单元格 28" xfId="1617"/>
    <cellStyle name="链接单元格 33" xfId="1618"/>
    <cellStyle name="链接单元格 29" xfId="1619"/>
    <cellStyle name="链接单元格 34" xfId="1620"/>
    <cellStyle name="链接单元格 3" xfId="1621"/>
    <cellStyle name="链接单元格 35" xfId="1622"/>
    <cellStyle name="链接单元格 40" xfId="1623"/>
    <cellStyle name="链接单元格 4" xfId="1624"/>
    <cellStyle name="链接单元格 5" xfId="1625"/>
    <cellStyle name="链接单元格 6" xfId="1626"/>
    <cellStyle name="链接单元格 7" xfId="1627"/>
    <cellStyle name="链接单元格 8" xfId="1628"/>
    <cellStyle name="链接单元格 9" xfId="1629"/>
    <cellStyle name="强调文字颜色 1 10" xfId="1630"/>
    <cellStyle name="强调文字颜色 1 11" xfId="1631"/>
    <cellStyle name="强调文字颜色 1 12" xfId="1632"/>
    <cellStyle name="强调文字颜色 1 13" xfId="1633"/>
    <cellStyle name="强调文字颜色 1 14" xfId="1634"/>
    <cellStyle name="强调文字颜色 1 15" xfId="1635"/>
    <cellStyle name="强调文字颜色 1 20" xfId="1636"/>
    <cellStyle name="强调文字颜色 1 16" xfId="1637"/>
    <cellStyle name="强调文字颜色 1 21" xfId="1638"/>
    <cellStyle name="强调文字颜色 1 17" xfId="1639"/>
    <cellStyle name="强调文字颜色 1 22" xfId="1640"/>
    <cellStyle name="强调文字颜色 1 18" xfId="1641"/>
    <cellStyle name="强调文字颜色 1 23" xfId="1642"/>
    <cellStyle name="强调文字颜色 1 19" xfId="1643"/>
    <cellStyle name="强调文字颜色 1 24" xfId="1644"/>
    <cellStyle name="强调文字颜色 1 2" xfId="1645"/>
    <cellStyle name="强调文字颜色 1 25" xfId="1646"/>
    <cellStyle name="强调文字颜色 1 30" xfId="1647"/>
    <cellStyle name="强调文字颜色 1 26" xfId="1648"/>
    <cellStyle name="强调文字颜色 1 31" xfId="1649"/>
    <cellStyle name="强调文字颜色 1 27" xfId="1650"/>
    <cellStyle name="强调文字颜色 1 32" xfId="1651"/>
    <cellStyle name="强调文字颜色 1 28" xfId="1652"/>
    <cellStyle name="强调文字颜色 1 33" xfId="1653"/>
    <cellStyle name="强调文字颜色 1 29" xfId="1654"/>
    <cellStyle name="强调文字颜色 1 34" xfId="1655"/>
    <cellStyle name="强调文字颜色 1 3" xfId="1656"/>
    <cellStyle name="强调文字颜色 1 35" xfId="1657"/>
    <cellStyle name="强调文字颜色 1 40" xfId="1658"/>
    <cellStyle name="强调文字颜色 1 36" xfId="1659"/>
    <cellStyle name="强调文字颜色 1 41" xfId="1660"/>
    <cellStyle name="强调文字颜色 1 37" xfId="1661"/>
    <cellStyle name="强调文字颜色 1 42" xfId="1662"/>
    <cellStyle name="强调文字颜色 1 38" xfId="1663"/>
    <cellStyle name="强调文字颜色 1 43" xfId="1664"/>
    <cellStyle name="强调文字颜色 1 39" xfId="1665"/>
    <cellStyle name="强调文字颜色 1 44" xfId="1666"/>
    <cellStyle name="强调文字颜色 1 4" xfId="1667"/>
    <cellStyle name="强调文字颜色 1 45" xfId="1668"/>
    <cellStyle name="强调文字颜色 1 5" xfId="1669"/>
    <cellStyle name="强调文字颜色 1 6" xfId="1670"/>
    <cellStyle name="强调文字颜色 1 7" xfId="1671"/>
    <cellStyle name="强调文字颜色 2 2" xfId="1672"/>
    <cellStyle name="强调文字颜色 2 3" xfId="1673"/>
    <cellStyle name="强调文字颜色 2 4" xfId="1674"/>
    <cellStyle name="强调文字颜色 2 5" xfId="1675"/>
    <cellStyle name="强调文字颜色 2 6" xfId="1676"/>
    <cellStyle name="强调文字颜色 2 7" xfId="1677"/>
    <cellStyle name="强调文字颜色 2 8" xfId="1678"/>
    <cellStyle name="强调文字颜色 2 9" xfId="1679"/>
    <cellStyle name="强调文字颜色 3 10" xfId="1680"/>
    <cellStyle name="强调文字颜色 3 11" xfId="1681"/>
    <cellStyle name="强调文字颜色 3 12" xfId="1682"/>
    <cellStyle name="强调文字颜色 3 13" xfId="1683"/>
    <cellStyle name="强调文字颜色 3 14" xfId="1684"/>
    <cellStyle name="强调文字颜色 3 15" xfId="1685"/>
    <cellStyle name="强调文字颜色 3 20" xfId="1686"/>
    <cellStyle name="强调文字颜色 3 16" xfId="1687"/>
    <cellStyle name="强调文字颜色 3 21" xfId="1688"/>
    <cellStyle name="强调文字颜色 3 17" xfId="1689"/>
    <cellStyle name="强调文字颜色 3 22" xfId="1690"/>
    <cellStyle name="强调文字颜色 3 18" xfId="1691"/>
    <cellStyle name="强调文字颜色 3 23" xfId="1692"/>
    <cellStyle name="强调文字颜色 3 19" xfId="1693"/>
    <cellStyle name="强调文字颜色 3 24" xfId="1694"/>
    <cellStyle name="强调文字颜色 3 2" xfId="1695"/>
    <cellStyle name="常规 60 36" xfId="1696"/>
    <cellStyle name="强调文字颜色 3 25" xfId="1697"/>
    <cellStyle name="强调文字颜色 3 30" xfId="1698"/>
    <cellStyle name="强调文字颜色 3 26" xfId="1699"/>
    <cellStyle name="强调文字颜色 3 31" xfId="1700"/>
    <cellStyle name="强调文字颜色 3 27" xfId="1701"/>
    <cellStyle name="强调文字颜色 3 32" xfId="1702"/>
    <cellStyle name="强调文字颜色 3 28" xfId="1703"/>
    <cellStyle name="强调文字颜色 3 33" xfId="1704"/>
    <cellStyle name="强调文字颜色 3 29" xfId="1705"/>
    <cellStyle name="强调文字颜色 3 34" xfId="1706"/>
    <cellStyle name="强调文字颜色 3 3" xfId="1707"/>
    <cellStyle name="强调文字颜色 3 38" xfId="1708"/>
    <cellStyle name="强调文字颜色 3 43" xfId="1709"/>
    <cellStyle name="强调文字颜色 3 39" xfId="1710"/>
    <cellStyle name="强调文字颜色 3 44" xfId="1711"/>
    <cellStyle name="强调文字颜色 3 4" xfId="1712"/>
    <cellStyle name="强调文字颜色 3 45" xfId="1713"/>
    <cellStyle name="强调文字颜色 3 5" xfId="1714"/>
    <cellStyle name="强调文字颜色 3 6" xfId="1715"/>
    <cellStyle name="强调文字颜色 3 7" xfId="1716"/>
    <cellStyle name="强调文字颜色 3 8" xfId="1717"/>
    <cellStyle name="强调文字颜色 3 9" xfId="1718"/>
    <cellStyle name="强调文字颜色 4 2" xfId="1719"/>
    <cellStyle name="强调文字颜色 4 3" xfId="1720"/>
    <cellStyle name="强调文字颜色 4 4" xfId="1721"/>
    <cellStyle name="强调文字颜色 4 5" xfId="1722"/>
    <cellStyle name="强调文字颜色 4 6" xfId="1723"/>
    <cellStyle name="强调文字颜色 4 7" xfId="1724"/>
    <cellStyle name="强调文字颜色 4 8" xfId="1725"/>
    <cellStyle name="输入 10" xfId="1726"/>
    <cellStyle name="强调文字颜色 4 9" xfId="1727"/>
    <cellStyle name="输入 11" xfId="1728"/>
    <cellStyle name="强调文字颜色 5 10" xfId="1729"/>
    <cellStyle name="强调文字颜色 5 11" xfId="1730"/>
    <cellStyle name="强调文字颜色 5 12" xfId="1731"/>
    <cellStyle name="强调文字颜色 5 13" xfId="1732"/>
    <cellStyle name="强调文字颜色 5 14" xfId="1733"/>
    <cellStyle name="强调文字颜色 5 15" xfId="1734"/>
    <cellStyle name="强调文字颜色 5 20" xfId="1735"/>
    <cellStyle name="强调文字颜色 5 16" xfId="1736"/>
    <cellStyle name="强调文字颜色 5 21" xfId="1737"/>
    <cellStyle name="强调文字颜色 5 17" xfId="1738"/>
    <cellStyle name="强调文字颜色 5 22" xfId="1739"/>
    <cellStyle name="强调文字颜色 5 18" xfId="1740"/>
    <cellStyle name="强调文字颜色 5 23" xfId="1741"/>
    <cellStyle name="强调文字颜色 5 19" xfId="1742"/>
    <cellStyle name="强调文字颜色 5 24" xfId="1743"/>
    <cellStyle name="强调文字颜色 5 2" xfId="1744"/>
    <cellStyle name="输入 39" xfId="1745"/>
    <cellStyle name="输入 44" xfId="1746"/>
    <cellStyle name="强调文字颜色 5 25" xfId="1747"/>
    <cellStyle name="强调文字颜色 5 30" xfId="1748"/>
    <cellStyle name="强调文字颜色 5 26" xfId="1749"/>
    <cellStyle name="强调文字颜色 5 31" xfId="1750"/>
    <cellStyle name="强调文字颜色 5 27" xfId="1751"/>
    <cellStyle name="强调文字颜色 5 32" xfId="1752"/>
    <cellStyle name="强调文字颜色 5 28" xfId="1753"/>
    <cellStyle name="强调文字颜色 5 33" xfId="1754"/>
    <cellStyle name="强调文字颜色 5 29" xfId="1755"/>
    <cellStyle name="强调文字颜色 5 34" xfId="1756"/>
    <cellStyle name="强调文字颜色 5 3" xfId="1757"/>
    <cellStyle name="输入 45" xfId="1758"/>
    <cellStyle name="强调文字颜色 5 35" xfId="1759"/>
    <cellStyle name="强调文字颜色 5 40" xfId="1760"/>
    <cellStyle name="强调文字颜色 5 36" xfId="1761"/>
    <cellStyle name="强调文字颜色 5 41" xfId="1762"/>
    <cellStyle name="强调文字颜色 5 37" xfId="1763"/>
    <cellStyle name="强调文字颜色 5 42" xfId="1764"/>
    <cellStyle name="强调文字颜色 5 38" xfId="1765"/>
    <cellStyle name="强调文字颜色 5 43" xfId="1766"/>
    <cellStyle name="强调文字颜色 5 39" xfId="1767"/>
    <cellStyle name="强调文字颜色 5 44" xfId="1768"/>
    <cellStyle name="强调文字颜色 5 4" xfId="1769"/>
    <cellStyle name="强调文字颜色 5 45" xfId="1770"/>
    <cellStyle name="强调文字颜色 5 5" xfId="1771"/>
    <cellStyle name="强调文字颜色 5 6" xfId="1772"/>
    <cellStyle name="强调文字颜色 5 7" xfId="1773"/>
    <cellStyle name="强调文字颜色 5 8" xfId="1774"/>
    <cellStyle name="强调文字颜色 5 9" xfId="1775"/>
    <cellStyle name="强调文字颜色 6 10" xfId="1776"/>
    <cellStyle name="强调文字颜色 6 11" xfId="1777"/>
    <cellStyle name="强调文字颜色 6 12" xfId="1778"/>
    <cellStyle name="强调文字颜色 6 13" xfId="1779"/>
    <cellStyle name="强调文字颜色 6 14" xfId="1780"/>
    <cellStyle name="强调文字颜色 6 15" xfId="1781"/>
    <cellStyle name="强调文字颜色 6 20" xfId="1782"/>
    <cellStyle name="强调文字颜色 6 16" xfId="1783"/>
    <cellStyle name="强调文字颜色 6 21" xfId="1784"/>
    <cellStyle name="强调文字颜色 6 17" xfId="1785"/>
    <cellStyle name="强调文字颜色 6 22" xfId="1786"/>
    <cellStyle name="强调文字颜色 6 18" xfId="1787"/>
    <cellStyle name="强调文字颜色 6 23" xfId="1788"/>
    <cellStyle name="强调文字颜色 6 19" xfId="1789"/>
    <cellStyle name="强调文字颜色 6 24" xfId="1790"/>
    <cellStyle name="强调文字颜色 6 2" xfId="1791"/>
    <cellStyle name="强调文字颜色 6 25" xfId="1792"/>
    <cellStyle name="强调文字颜色 6 30" xfId="1793"/>
    <cellStyle name="强调文字颜色 6 26" xfId="1794"/>
    <cellStyle name="强调文字颜色 6 31" xfId="1795"/>
    <cellStyle name="强调文字颜色 6 27" xfId="1796"/>
    <cellStyle name="强调文字颜色 6 32" xfId="1797"/>
    <cellStyle name="强调文字颜色 6 28" xfId="1798"/>
    <cellStyle name="强调文字颜色 6 33" xfId="1799"/>
    <cellStyle name="强调文字颜色 6 29" xfId="1800"/>
    <cellStyle name="强调文字颜色 6 34" xfId="1801"/>
    <cellStyle name="强调文字颜色 6 3" xfId="1802"/>
    <cellStyle name="强调文字颜色 6 35" xfId="1803"/>
    <cellStyle name="强调文字颜色 6 40" xfId="1804"/>
    <cellStyle name="强调文字颜色 6 36" xfId="1805"/>
    <cellStyle name="强调文字颜色 6 41" xfId="1806"/>
    <cellStyle name="强调文字颜色 6 37" xfId="1807"/>
    <cellStyle name="强调文字颜色 6 42" xfId="1808"/>
    <cellStyle name="强调文字颜色 6 38" xfId="1809"/>
    <cellStyle name="强调文字颜色 6 43" xfId="1810"/>
    <cellStyle name="强调文字颜色 6 39" xfId="1811"/>
    <cellStyle name="强调文字颜色 6 44" xfId="1812"/>
    <cellStyle name="强调文字颜色 6 4" xfId="1813"/>
    <cellStyle name="强调文字颜色 6 45" xfId="1814"/>
    <cellStyle name="强调文字颜色 6 5" xfId="1815"/>
    <cellStyle name="强调文字颜色 6 6" xfId="1816"/>
    <cellStyle name="强调文字颜色 6 7" xfId="1817"/>
    <cellStyle name="强调文字颜色 6 8" xfId="1818"/>
    <cellStyle name="强调文字颜色 6 9" xfId="1819"/>
    <cellStyle name="适中 10" xfId="1820"/>
    <cellStyle name="适中 11" xfId="1821"/>
    <cellStyle name="适中 12" xfId="1822"/>
    <cellStyle name="适中 13" xfId="1823"/>
    <cellStyle name="适中 14" xfId="1824"/>
    <cellStyle name="适中 15" xfId="1825"/>
    <cellStyle name="适中 20" xfId="1826"/>
    <cellStyle name="适中 16" xfId="1827"/>
    <cellStyle name="适中 21" xfId="1828"/>
    <cellStyle name="适中 17" xfId="1829"/>
    <cellStyle name="适中 22" xfId="1830"/>
    <cellStyle name="适中 18" xfId="1831"/>
    <cellStyle name="适中 23" xfId="1832"/>
    <cellStyle name="适中 19" xfId="1833"/>
    <cellStyle name="适中 24" xfId="1834"/>
    <cellStyle name="适中 2" xfId="1835"/>
    <cellStyle name="适中 25" xfId="1836"/>
    <cellStyle name="适中 30" xfId="1837"/>
    <cellStyle name="适中 26" xfId="1838"/>
    <cellStyle name="适中 31" xfId="1839"/>
    <cellStyle name="适中 27" xfId="1840"/>
    <cellStyle name="适中 32" xfId="1841"/>
    <cellStyle name="适中 28" xfId="1842"/>
    <cellStyle name="适中 33" xfId="1843"/>
    <cellStyle name="适中 29" xfId="1844"/>
    <cellStyle name="适中 34" xfId="1845"/>
    <cellStyle name="适中 3" xfId="1846"/>
    <cellStyle name="适中 35" xfId="1847"/>
    <cellStyle name="适中 40" xfId="1848"/>
    <cellStyle name="适中 36" xfId="1849"/>
    <cellStyle name="适中 41" xfId="1850"/>
    <cellStyle name="适中 37" xfId="1851"/>
    <cellStyle name="适中 42" xfId="1852"/>
    <cellStyle name="适中 38" xfId="1853"/>
    <cellStyle name="适中 43" xfId="1854"/>
    <cellStyle name="适中 39" xfId="1855"/>
    <cellStyle name="适中 44" xfId="1856"/>
    <cellStyle name="适中 4" xfId="1857"/>
    <cellStyle name="适中 45" xfId="1858"/>
    <cellStyle name="适中 5" xfId="1859"/>
    <cellStyle name="适中 6" xfId="1860"/>
    <cellStyle name="输出 10" xfId="1861"/>
    <cellStyle name="输出 11" xfId="1862"/>
    <cellStyle name="输出 12" xfId="1863"/>
    <cellStyle name="输出 13" xfId="1864"/>
    <cellStyle name="输出 14" xfId="1865"/>
    <cellStyle name="输出 15" xfId="1866"/>
    <cellStyle name="输出 20" xfId="1867"/>
    <cellStyle name="输出 16" xfId="1868"/>
    <cellStyle name="输出 21" xfId="1869"/>
    <cellStyle name="输出 17" xfId="1870"/>
    <cellStyle name="输出 22" xfId="1871"/>
    <cellStyle name="输出 18" xfId="1872"/>
    <cellStyle name="输出 23" xfId="1873"/>
    <cellStyle name="输出 19" xfId="1874"/>
    <cellStyle name="输出 24" xfId="1875"/>
    <cellStyle name="输出 2" xfId="1876"/>
    <cellStyle name="输出 25" xfId="1877"/>
    <cellStyle name="输出 30" xfId="1878"/>
    <cellStyle name="输出 26" xfId="1879"/>
    <cellStyle name="输出 31" xfId="1880"/>
    <cellStyle name="输出 27" xfId="1881"/>
    <cellStyle name="输出 32" xfId="1882"/>
    <cellStyle name="输出 28" xfId="1883"/>
    <cellStyle name="输出 33" xfId="1884"/>
    <cellStyle name="输出 29" xfId="1885"/>
    <cellStyle name="输出 34" xfId="1886"/>
    <cellStyle name="输出 3" xfId="1887"/>
    <cellStyle name="输出 35" xfId="1888"/>
    <cellStyle name="输出 40" xfId="1889"/>
    <cellStyle name="输出 36" xfId="1890"/>
    <cellStyle name="输出 41" xfId="1891"/>
    <cellStyle name="输出 37" xfId="1892"/>
    <cellStyle name="输出 42" xfId="1893"/>
    <cellStyle name="输出 38" xfId="1894"/>
    <cellStyle name="输出 43" xfId="1895"/>
    <cellStyle name="输出 4" xfId="1896"/>
    <cellStyle name="输出 5" xfId="1897"/>
    <cellStyle name="输出 6" xfId="1898"/>
    <cellStyle name="输出 7" xfId="1899"/>
    <cellStyle name="输入 12" xfId="1900"/>
    <cellStyle name="输入 13" xfId="1901"/>
    <cellStyle name="输入 14" xfId="1902"/>
    <cellStyle name="输入 15" xfId="1903"/>
    <cellStyle name="输入 20" xfId="1904"/>
    <cellStyle name="输入 16" xfId="1905"/>
    <cellStyle name="输入 21" xfId="1906"/>
    <cellStyle name="输入 17" xfId="1907"/>
    <cellStyle name="输入 22" xfId="1908"/>
    <cellStyle name="输入 18" xfId="1909"/>
    <cellStyle name="输入 23" xfId="1910"/>
    <cellStyle name="输入 19" xfId="1911"/>
    <cellStyle name="输入 24" xfId="1912"/>
    <cellStyle name="输入 2" xfId="1913"/>
    <cellStyle name="输入 25" xfId="1914"/>
    <cellStyle name="输入 30" xfId="1915"/>
    <cellStyle name="输入 26" xfId="1916"/>
    <cellStyle name="输入 31" xfId="1917"/>
    <cellStyle name="输入 27" xfId="1918"/>
    <cellStyle name="输入 32" xfId="1919"/>
    <cellStyle name="输入 28" xfId="1920"/>
    <cellStyle name="输入 33" xfId="1921"/>
    <cellStyle name="输入 29" xfId="1922"/>
    <cellStyle name="输入 34" xfId="1923"/>
    <cellStyle name="输入 3" xfId="1924"/>
    <cellStyle name="输入 35" xfId="1925"/>
    <cellStyle name="输入 40" xfId="1926"/>
    <cellStyle name="输入 36" xfId="1927"/>
    <cellStyle name="输入 41" xfId="1928"/>
    <cellStyle name="输入 37" xfId="1929"/>
    <cellStyle name="输入 42" xfId="1930"/>
    <cellStyle name="输入 38" xfId="1931"/>
    <cellStyle name="输入 43" xfId="1932"/>
    <cellStyle name="输入 4" xfId="1933"/>
    <cellStyle name="输入 5" xfId="1934"/>
    <cellStyle name="输入 6" xfId="1935"/>
    <cellStyle name="输入 7" xfId="1936"/>
    <cellStyle name="输入 8" xfId="1937"/>
    <cellStyle name="输入 9" xfId="1938"/>
    <cellStyle name="注释 2" xfId="1939"/>
    <cellStyle name="注释 3" xfId="1940"/>
    <cellStyle name="注释 4" xfId="1941"/>
    <cellStyle name="注释 45" xfId="1942"/>
    <cellStyle name="注释 5" xfId="1943"/>
    <cellStyle name="注释 6" xfId="1944"/>
    <cellStyle name="注释 7" xfId="1945"/>
    <cellStyle name="注释 8" xfId="1946"/>
    <cellStyle name="注释 9" xfId="1947"/>
    <cellStyle name="常规 58 5" xfId="1948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1"/>
  <sheetViews>
    <sheetView workbookViewId="0">
      <selection activeCell="S10" sqref="S10:T10"/>
    </sheetView>
  </sheetViews>
  <sheetFormatPr defaultColWidth="9" defaultRowHeight="14.4"/>
  <sheetData>
    <row r="2" ht="30.75" customHeight="1"/>
    <row r="3" ht="30.6" spans="1:14">
      <c r="A3" s="341" t="s">
        <v>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ht="20.4" spans="1:14">
      <c r="B4" s="342"/>
      <c r="C4" s="342"/>
      <c r="D4" s="342"/>
      <c r="E4" s="342"/>
    </row>
    <row r="5" ht="20.4" spans="1:14">
      <c r="B5" s="342"/>
      <c r="C5" s="342"/>
      <c r="D5" s="342"/>
      <c r="E5" s="342"/>
    </row>
    <row r="6" ht="20.4" spans="1:14">
      <c r="B6" s="342"/>
      <c r="C6" s="342"/>
      <c r="D6" s="342"/>
      <c r="E6" s="342"/>
    </row>
    <row r="7" ht="45" customHeight="1" spans="1:14">
      <c r="C7" s="342"/>
      <c r="D7" s="343" t="s">
        <v>1</v>
      </c>
      <c r="E7" s="344"/>
      <c r="F7" s="305"/>
      <c r="G7" s="345"/>
      <c r="H7" s="346"/>
      <c r="I7" s="346"/>
      <c r="J7" s="346"/>
      <c r="K7" s="346"/>
    </row>
    <row r="8" ht="45" customHeight="1" spans="1:14">
      <c r="C8" s="342"/>
      <c r="D8" s="343" t="s">
        <v>2</v>
      </c>
      <c r="E8" s="344"/>
      <c r="F8" s="305"/>
      <c r="G8" s="345"/>
      <c r="H8" s="346"/>
      <c r="I8" s="346"/>
      <c r="J8" s="346"/>
      <c r="K8" s="346"/>
    </row>
    <row r="9" ht="45" customHeight="1" spans="1:14">
      <c r="C9" s="342"/>
      <c r="D9" s="343" t="s">
        <v>3</v>
      </c>
      <c r="E9" s="344"/>
      <c r="F9" s="305"/>
      <c r="G9" s="347"/>
      <c r="H9" s="348"/>
      <c r="I9" s="348"/>
      <c r="J9" s="348"/>
      <c r="K9" s="348"/>
    </row>
    <row r="10" ht="45" customHeight="1" spans="1:14">
      <c r="C10" s="342"/>
      <c r="D10" s="343" t="s">
        <v>4</v>
      </c>
      <c r="E10" s="344"/>
      <c r="F10" s="305"/>
      <c r="G10" s="347"/>
      <c r="H10" s="349"/>
      <c r="I10" s="349"/>
      <c r="J10" s="348"/>
      <c r="K10" s="348"/>
    </row>
    <row r="11" ht="45" customHeight="1" spans="1:14">
      <c r="C11" s="342"/>
      <c r="D11" s="343" t="s">
        <v>5</v>
      </c>
      <c r="E11" s="344"/>
      <c r="F11" s="305"/>
      <c r="G11" s="347"/>
      <c r="H11" s="348"/>
      <c r="I11" s="348"/>
      <c r="J11" s="348"/>
      <c r="K11" s="348"/>
    </row>
  </sheetData>
  <mergeCells count="2">
    <mergeCell ref="A3:N3"/>
    <mergeCell ref="H10:I10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zoomScaleSheetLayoutView="60" workbookViewId="0">
      <selection activeCell="D21" sqref="D21"/>
    </sheetView>
  </sheetViews>
  <sheetFormatPr defaultColWidth="8" defaultRowHeight="12.75" customHeight="1" outlineLevelCol="6"/>
  <cols>
    <col min="1" max="1" width="17.5" style="33" customWidth="1"/>
    <col min="2" max="2" width="18.1296296296296" style="33" customWidth="1"/>
    <col min="3" max="3" width="12.1296296296296" style="33" customWidth="1"/>
    <col min="4" max="4" width="18.1296296296296" style="33" customWidth="1"/>
    <col min="5" max="5" width="15.8796296296296" style="33" customWidth="1"/>
    <col min="6" max="6" width="11.5" style="33" customWidth="1"/>
    <col min="7" max="7" width="27.6296296296296" style="33" customWidth="1"/>
    <col min="8" max="16384" width="8" style="34"/>
  </cols>
  <sheetData>
    <row r="1" s="33" customFormat="1" ht="18" customHeight="1" spans="1:7">
      <c r="A1" s="35" t="s">
        <v>224</v>
      </c>
    </row>
    <row r="2" s="33" customFormat="1" ht="37.5" customHeight="1" spans="1:7">
      <c r="A2" s="36" t="s">
        <v>225</v>
      </c>
      <c r="B2" s="36"/>
      <c r="C2" s="36"/>
      <c r="D2" s="36"/>
      <c r="E2" s="36"/>
      <c r="F2" s="36"/>
      <c r="G2" s="36"/>
    </row>
    <row r="3" s="33" customFormat="1" ht="21" customHeight="1" spans="1:7">
      <c r="A3" s="37" t="s">
        <v>226</v>
      </c>
      <c r="B3" s="37"/>
      <c r="C3" s="37"/>
      <c r="D3" s="37"/>
      <c r="E3" s="37"/>
      <c r="F3" s="38"/>
      <c r="G3" s="38" t="s">
        <v>121</v>
      </c>
    </row>
    <row r="4" s="33" customFormat="1" ht="30" customHeight="1" spans="1:7">
      <c r="A4" s="39" t="s">
        <v>227</v>
      </c>
      <c r="B4" s="39" t="s">
        <v>228</v>
      </c>
      <c r="C4" s="40" t="s">
        <v>229</v>
      </c>
      <c r="D4" s="40"/>
      <c r="E4" s="41"/>
      <c r="F4" s="42" t="s">
        <v>135</v>
      </c>
      <c r="G4" s="39" t="s">
        <v>230</v>
      </c>
    </row>
    <row r="5" s="33" customFormat="1" ht="36" customHeight="1" spans="1:7">
      <c r="A5" s="43"/>
      <c r="B5" s="43"/>
      <c r="C5" s="44" t="s">
        <v>144</v>
      </c>
      <c r="D5" s="43" t="s">
        <v>231</v>
      </c>
      <c r="E5" s="45" t="s">
        <v>232</v>
      </c>
      <c r="F5" s="42"/>
      <c r="G5" s="39"/>
    </row>
    <row r="6" s="33" customFormat="1" ht="108" customHeight="1" spans="1:7">
      <c r="A6" s="46">
        <f>B6+C6+F6</f>
        <v>0.1</v>
      </c>
      <c r="B6" s="46">
        <v>0</v>
      </c>
      <c r="C6" s="46">
        <f>D6+E6</f>
        <v>0</v>
      </c>
      <c r="D6" s="46">
        <v>0</v>
      </c>
      <c r="E6" s="46">
        <v>0</v>
      </c>
      <c r="F6" s="47">
        <f>公用经费!O5</f>
        <v>0.1</v>
      </c>
      <c r="G6" s="48"/>
    </row>
    <row r="7" s="33" customFormat="1" ht="21" customHeight="1"/>
    <row r="8" s="33" customFormat="1" ht="21" customHeight="1"/>
    <row r="9" s="33" customFormat="1" ht="21" customHeight="1"/>
    <row r="10" s="33" customFormat="1" ht="21" customHeight="1"/>
    <row r="11" s="3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G2"/>
    <mergeCell ref="A3:E3"/>
    <mergeCell ref="C4:E4"/>
    <mergeCell ref="A4:A5"/>
    <mergeCell ref="B4:B5"/>
    <mergeCell ref="F4:F5"/>
    <mergeCell ref="G4:G5"/>
  </mergeCells>
  <printOptions horizontalCentered="1"/>
  <pageMargins left="0.393055555555556" right="0.393055555555556" top="1" bottom="1" header="0.5" footer="0.5"/>
  <pageSetup paperSize="1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K16" sqref="K16"/>
    </sheetView>
  </sheetViews>
  <sheetFormatPr defaultColWidth="9" defaultRowHeight="14.4"/>
  <cols>
    <col min="1" max="1" width="11.6296296296296" style="1" customWidth="1"/>
    <col min="2" max="2" width="9" style="1" customWidth="1"/>
    <col min="3" max="3" width="13.8796296296296" style="1" customWidth="1"/>
    <col min="4" max="12" width="16.3796296296296" style="1" customWidth="1"/>
    <col min="13" max="16384" width="9" style="1"/>
  </cols>
  <sheetData>
    <row r="1" ht="30" customHeight="1" spans="1:18">
      <c r="A1" s="2" t="s">
        <v>233</v>
      </c>
    </row>
    <row r="2" ht="28.2" spans="1:18">
      <c r="A2" s="3" t="s">
        <v>234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2.2" spans="1:18">
      <c r="A3" s="5"/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24.75" customHeight="1" spans="1:18">
      <c r="A4" s="7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106</v>
      </c>
      <c r="M4" s="9"/>
      <c r="N4" s="9"/>
      <c r="O4" s="9"/>
      <c r="P4" s="9"/>
      <c r="Q4" s="9"/>
      <c r="R4" s="9"/>
    </row>
    <row r="5" ht="37" customHeight="1" spans="1:18">
      <c r="A5" s="10" t="s">
        <v>107</v>
      </c>
      <c r="B5" s="11" t="s">
        <v>235</v>
      </c>
      <c r="C5" s="12" t="s">
        <v>236</v>
      </c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</row>
    <row r="6" ht="48" customHeight="1" spans="1:18">
      <c r="A6" s="14"/>
      <c r="B6" s="15" t="s">
        <v>237</v>
      </c>
      <c r="C6" s="12" t="s">
        <v>238</v>
      </c>
      <c r="D6" s="16" t="s">
        <v>239</v>
      </c>
      <c r="E6" s="17"/>
      <c r="F6" s="17"/>
      <c r="G6" s="17"/>
      <c r="H6" s="16" t="s">
        <v>240</v>
      </c>
      <c r="I6" s="17"/>
      <c r="J6" s="17"/>
      <c r="K6" s="17"/>
      <c r="L6" s="12" t="s">
        <v>241</v>
      </c>
      <c r="M6" s="13"/>
      <c r="N6" s="13"/>
      <c r="O6" s="13"/>
      <c r="P6" s="13"/>
      <c r="Q6" s="13"/>
      <c r="R6" s="13"/>
    </row>
    <row r="7" ht="48" customHeight="1" spans="1:18">
      <c r="A7" s="14"/>
      <c r="B7" s="15" t="s">
        <v>242</v>
      </c>
      <c r="C7" s="12"/>
      <c r="D7" s="16" t="s">
        <v>144</v>
      </c>
      <c r="E7" s="11" t="s">
        <v>109</v>
      </c>
      <c r="F7" s="11" t="s">
        <v>110</v>
      </c>
      <c r="G7" s="18" t="s">
        <v>111</v>
      </c>
      <c r="H7" s="19" t="s">
        <v>144</v>
      </c>
      <c r="I7" s="19" t="s">
        <v>243</v>
      </c>
      <c r="J7" s="19" t="s">
        <v>244</v>
      </c>
      <c r="K7" s="19" t="s">
        <v>245</v>
      </c>
      <c r="L7" s="12" t="s">
        <v>144</v>
      </c>
      <c r="M7" s="13"/>
      <c r="N7" s="13"/>
      <c r="O7" s="13"/>
      <c r="P7" s="13"/>
      <c r="Q7" s="13"/>
      <c r="R7" s="13"/>
    </row>
    <row r="8" ht="48" customHeight="1" spans="1:18">
      <c r="A8" s="20" t="s">
        <v>99</v>
      </c>
      <c r="B8" s="21">
        <f t="shared" ref="B8:L8" si="0">SUM(B9)</f>
        <v>0</v>
      </c>
      <c r="C8" s="22">
        <f t="shared" si="0"/>
        <v>148.8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2">
        <f t="shared" si="0"/>
        <v>143.8</v>
      </c>
      <c r="I8" s="22">
        <f t="shared" si="0"/>
        <v>143.8</v>
      </c>
      <c r="J8" s="21">
        <f t="shared" si="0"/>
        <v>0</v>
      </c>
      <c r="K8" s="21">
        <f t="shared" si="0"/>
        <v>0</v>
      </c>
      <c r="L8" s="21">
        <f t="shared" si="0"/>
        <v>5</v>
      </c>
      <c r="M8" s="23"/>
      <c r="N8" s="23"/>
      <c r="O8" s="23"/>
      <c r="P8" s="23"/>
      <c r="Q8" s="23"/>
      <c r="R8" s="23"/>
    </row>
    <row r="9" ht="48" customHeight="1" spans="1:18">
      <c r="A9" s="24"/>
      <c r="B9" s="25">
        <f>基本数字!B7+基本数字!C7+基本数字!D7</f>
        <v>0</v>
      </c>
      <c r="C9" s="26">
        <f>D9+H9+L9</f>
        <v>148.8</v>
      </c>
      <c r="D9" s="27">
        <f>SUM(E9:G9)</f>
        <v>0</v>
      </c>
      <c r="E9" s="28">
        <f>工资福利表!C7</f>
        <v>0</v>
      </c>
      <c r="F9" s="28">
        <f>工资福利表!F7</f>
        <v>0</v>
      </c>
      <c r="G9" s="28">
        <f>工资福利表!J7</f>
        <v>0</v>
      </c>
      <c r="H9" s="26">
        <f>SUM(I9:K9)</f>
        <v>143.8</v>
      </c>
      <c r="I9" s="29">
        <f>部门项目!D18</f>
        <v>143.8</v>
      </c>
      <c r="J9" s="28">
        <f>部门项目!D31</f>
        <v>0</v>
      </c>
      <c r="K9" s="28">
        <f>部门项目!D34</f>
        <v>0</v>
      </c>
      <c r="L9" s="27">
        <f>公用经费!D5</f>
        <v>5</v>
      </c>
      <c r="M9" s="30"/>
      <c r="N9" s="30"/>
      <c r="O9" s="30"/>
      <c r="P9" s="30"/>
      <c r="Q9" s="30"/>
      <c r="R9" s="30"/>
    </row>
    <row r="10" ht="33" customHeight="1" spans="1:18">
      <c r="A10" s="31" t="s">
        <v>39</v>
      </c>
    </row>
    <row r="11" ht="35.25" customHeight="1" spans="1:18">
      <c r="A11" s="32" t="s">
        <v>246</v>
      </c>
    </row>
  </sheetData>
  <sheetProtection selectLockedCells="1"/>
  <mergeCells count="6">
    <mergeCell ref="A2:L2"/>
    <mergeCell ref="C5:L5"/>
    <mergeCell ref="D6:G6"/>
    <mergeCell ref="H6:K6"/>
    <mergeCell ref="A5:A7"/>
    <mergeCell ref="C6:C7"/>
  </mergeCells>
  <printOptions horizontalCentered="1"/>
  <pageMargins left="0.314583333333333" right="0.314583333333333" top="0.747916666666667" bottom="0.747916666666667" header="0.314583333333333" footer="0.314583333333333"/>
  <pageSetup paperSize="9" scale="65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pane ySplit="8" topLeftCell="A9" activePane="bottomLeft" state="frozen"/>
      <selection/>
      <selection pane="bottomLeft" activeCell="U13" sqref="U13"/>
    </sheetView>
  </sheetViews>
  <sheetFormatPr defaultColWidth="9" defaultRowHeight="14.4"/>
  <cols>
    <col min="1" max="1" width="8.12962962962963" customWidth="1"/>
    <col min="2" max="2" width="9.25" customWidth="1"/>
    <col min="3" max="3" width="10.1296296296296" customWidth="1"/>
    <col min="4" max="4" width="10.3796296296296"/>
    <col min="5" max="5" width="9.87962962962963" customWidth="1"/>
    <col min="6" max="6" width="10.6296296296296" customWidth="1"/>
    <col min="7" max="7" width="10.25" customWidth="1"/>
    <col min="11" max="11" width="9.87962962962963" customWidth="1"/>
  </cols>
  <sheetData>
    <row r="1" ht="23.25" customHeight="1" spans="1:17">
      <c r="A1" s="35" t="s">
        <v>6</v>
      </c>
    </row>
    <row r="2" ht="25.8" spans="1:17">
      <c r="A2" s="236" t="s">
        <v>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ht="25.5" customHeight="1" spans="1:17">
      <c r="A3" s="237" t="s">
        <v>8</v>
      </c>
      <c r="B3" s="305"/>
      <c r="C3" s="305"/>
      <c r="D3" s="237"/>
      <c r="E3" s="237"/>
      <c r="F3" s="305"/>
      <c r="Q3" s="35" t="s">
        <v>9</v>
      </c>
    </row>
    <row r="4" ht="25.5" customHeight="1" spans="1:17">
      <c r="A4" s="242" t="s">
        <v>10</v>
      </c>
      <c r="B4" s="306" t="s">
        <v>11</v>
      </c>
      <c r="C4" s="306"/>
      <c r="D4" s="306"/>
      <c r="E4" s="306"/>
      <c r="F4" s="306"/>
      <c r="G4" s="306"/>
      <c r="H4" s="307" t="s">
        <v>12</v>
      </c>
      <c r="I4" s="308"/>
      <c r="J4" s="308"/>
      <c r="K4" s="308"/>
      <c r="L4" s="252" t="s">
        <v>13</v>
      </c>
      <c r="M4" s="252"/>
      <c r="N4" s="309" t="s">
        <v>14</v>
      </c>
      <c r="O4" s="309"/>
      <c r="P4" s="247" t="s">
        <v>15</v>
      </c>
      <c r="Q4" s="247" t="s">
        <v>16</v>
      </c>
    </row>
    <row r="5" ht="24" spans="1:17">
      <c r="A5" s="242"/>
      <c r="B5" s="247" t="s">
        <v>17</v>
      </c>
      <c r="C5" s="252" t="s">
        <v>18</v>
      </c>
      <c r="D5" s="310" t="s">
        <v>19</v>
      </c>
      <c r="E5" s="252" t="s">
        <v>20</v>
      </c>
      <c r="F5" s="252" t="s">
        <v>21</v>
      </c>
      <c r="G5" s="311" t="s">
        <v>22</v>
      </c>
      <c r="H5" s="247" t="s">
        <v>17</v>
      </c>
      <c r="I5" s="312" t="s">
        <v>23</v>
      </c>
      <c r="J5" s="312" t="s">
        <v>24</v>
      </c>
      <c r="K5" s="311" t="s">
        <v>22</v>
      </c>
      <c r="L5" s="247" t="s">
        <v>17</v>
      </c>
      <c r="M5" s="252" t="s">
        <v>25</v>
      </c>
      <c r="N5" s="309"/>
      <c r="O5" s="309"/>
      <c r="P5" s="247"/>
      <c r="Q5" s="247"/>
    </row>
    <row r="6" ht="24" customHeight="1" spans="1:17">
      <c r="A6" s="242"/>
      <c r="B6" s="247"/>
      <c r="C6" s="252" t="s">
        <v>26</v>
      </c>
      <c r="D6" s="310" t="s">
        <v>27</v>
      </c>
      <c r="E6" s="310" t="s">
        <v>28</v>
      </c>
      <c r="F6" s="310" t="s">
        <v>29</v>
      </c>
      <c r="G6" s="252" t="s">
        <v>27</v>
      </c>
      <c r="H6" s="247"/>
      <c r="I6" s="313" t="s">
        <v>30</v>
      </c>
      <c r="J6" s="314" t="s">
        <v>31</v>
      </c>
      <c r="K6" s="252" t="s">
        <v>32</v>
      </c>
      <c r="L6" s="247"/>
      <c r="M6" s="252"/>
      <c r="N6" s="309" t="s">
        <v>33</v>
      </c>
      <c r="O6" s="247" t="s">
        <v>34</v>
      </c>
      <c r="P6" s="247"/>
      <c r="Q6" s="247"/>
    </row>
    <row r="7" s="230" customFormat="1" ht="22.5" customHeight="1" spans="1:17">
      <c r="A7" s="254" t="s">
        <v>35</v>
      </c>
      <c r="B7" s="255">
        <f t="shared" ref="B7:Q7" si="0">SUM(B8+B28+B32)</f>
        <v>0</v>
      </c>
      <c r="C7" s="255">
        <f t="shared" si="0"/>
        <v>0</v>
      </c>
      <c r="D7" s="255">
        <f t="shared" si="0"/>
        <v>0</v>
      </c>
      <c r="E7" s="255">
        <f t="shared" si="0"/>
        <v>0</v>
      </c>
      <c r="F7" s="255">
        <f t="shared" si="0"/>
        <v>0</v>
      </c>
      <c r="G7" s="255">
        <f t="shared" si="0"/>
        <v>0</v>
      </c>
      <c r="H7" s="255">
        <f t="shared" si="0"/>
        <v>0</v>
      </c>
      <c r="I7" s="255">
        <f t="shared" si="0"/>
        <v>0</v>
      </c>
      <c r="J7" s="255">
        <f t="shared" si="0"/>
        <v>0</v>
      </c>
      <c r="K7" s="255">
        <f t="shared" si="0"/>
        <v>0</v>
      </c>
      <c r="L7" s="255">
        <f t="shared" si="0"/>
        <v>0</v>
      </c>
      <c r="M7" s="255">
        <f t="shared" si="0"/>
        <v>0</v>
      </c>
      <c r="N7" s="255">
        <f t="shared" si="0"/>
        <v>0</v>
      </c>
      <c r="O7" s="255">
        <f t="shared" si="0"/>
        <v>0</v>
      </c>
      <c r="P7" s="255">
        <f t="shared" si="0"/>
        <v>0</v>
      </c>
      <c r="Q7" s="255">
        <f t="shared" si="0"/>
        <v>0</v>
      </c>
    </row>
    <row r="8" s="304" customFormat="1" ht="21" customHeight="1" spans="1:17">
      <c r="A8" s="315" t="s">
        <v>36</v>
      </c>
      <c r="B8" s="316">
        <f>SUM(B9:B27)</f>
        <v>0</v>
      </c>
      <c r="C8" s="316">
        <f t="shared" ref="C8:Q8" si="1">SUM(C9:C27)</f>
        <v>0</v>
      </c>
      <c r="D8" s="316">
        <f t="shared" si="1"/>
        <v>0</v>
      </c>
      <c r="E8" s="316">
        <f t="shared" si="1"/>
        <v>0</v>
      </c>
      <c r="F8" s="316">
        <f t="shared" si="1"/>
        <v>0</v>
      </c>
      <c r="G8" s="316">
        <f t="shared" si="1"/>
        <v>0</v>
      </c>
      <c r="H8" s="316">
        <f t="shared" si="1"/>
        <v>0</v>
      </c>
      <c r="I8" s="316">
        <f t="shared" si="1"/>
        <v>0</v>
      </c>
      <c r="J8" s="316">
        <f t="shared" si="1"/>
        <v>0</v>
      </c>
      <c r="K8" s="316">
        <f t="shared" si="1"/>
        <v>0</v>
      </c>
      <c r="L8" s="316">
        <f t="shared" si="1"/>
        <v>0</v>
      </c>
      <c r="M8" s="316">
        <f t="shared" si="1"/>
        <v>0</v>
      </c>
      <c r="N8" s="316">
        <f t="shared" si="1"/>
        <v>0</v>
      </c>
      <c r="O8" s="316">
        <f t="shared" si="1"/>
        <v>0</v>
      </c>
      <c r="P8" s="316">
        <f t="shared" si="1"/>
        <v>0</v>
      </c>
      <c r="Q8" s="316">
        <f t="shared" si="1"/>
        <v>0</v>
      </c>
    </row>
    <row r="9" s="232" customFormat="1" ht="10.8" spans="1:17">
      <c r="A9" s="317"/>
      <c r="B9" s="318"/>
      <c r="C9" s="288">
        <f>B9*0.085</f>
        <v>0</v>
      </c>
      <c r="D9" s="318"/>
      <c r="E9" s="288">
        <f>B9*0.008</f>
        <v>0</v>
      </c>
      <c r="F9" s="288">
        <f>B9*0.05</f>
        <v>0</v>
      </c>
      <c r="G9" s="288">
        <f>SUM(C9:F9)</f>
        <v>0</v>
      </c>
      <c r="H9" s="261"/>
      <c r="I9" s="288">
        <f>H9*0.16</f>
        <v>0</v>
      </c>
      <c r="J9" s="288">
        <f>H9*0.08</f>
        <v>0</v>
      </c>
      <c r="K9" s="288">
        <f>SUM(I9:J9)</f>
        <v>0</v>
      </c>
      <c r="L9" s="261"/>
      <c r="M9" s="288">
        <f>L9*0.002</f>
        <v>0</v>
      </c>
      <c r="N9" s="261"/>
      <c r="O9" s="288">
        <f>N9*0.12</f>
        <v>0</v>
      </c>
      <c r="P9" s="288">
        <f>G9+K9+M9+O9</f>
        <v>0</v>
      </c>
      <c r="Q9" s="288">
        <f>P9*12</f>
        <v>0</v>
      </c>
    </row>
    <row r="10" s="232" customFormat="1" ht="10.8" spans="1:17">
      <c r="A10" s="319"/>
      <c r="B10" s="318"/>
      <c r="C10" s="288">
        <f t="shared" ref="C10:C36" si="2">B10*0.085</f>
        <v>0</v>
      </c>
      <c r="D10" s="318"/>
      <c r="E10" s="288">
        <f t="shared" ref="E10:E36" si="3">B10*0.008</f>
        <v>0</v>
      </c>
      <c r="F10" s="288">
        <f t="shared" ref="F10:F36" si="4">B10*0.05</f>
        <v>0</v>
      </c>
      <c r="G10" s="288">
        <f t="shared" ref="G10:G36" si="5">SUM(C10:F10)</f>
        <v>0</v>
      </c>
      <c r="H10" s="261"/>
      <c r="I10" s="288">
        <f t="shared" ref="I10:I36" si="6">H10*0.16</f>
        <v>0</v>
      </c>
      <c r="J10" s="288">
        <f t="shared" ref="J10:J36" si="7">H10*0.08</f>
        <v>0</v>
      </c>
      <c r="K10" s="288">
        <f t="shared" ref="K10:K36" si="8">SUM(I10:J10)</f>
        <v>0</v>
      </c>
      <c r="L10" s="261"/>
      <c r="M10" s="288">
        <f t="shared" ref="M10:M36" si="9">L10*0.002</f>
        <v>0</v>
      </c>
      <c r="N10" s="261"/>
      <c r="O10" s="288">
        <f t="shared" ref="O10:O36" si="10">N10*0.12</f>
        <v>0</v>
      </c>
      <c r="P10" s="288">
        <f t="shared" ref="P10:P36" si="11">G10+K10+M10+O10</f>
        <v>0</v>
      </c>
      <c r="Q10" s="288">
        <f t="shared" ref="Q10:Q36" si="12">P10*12</f>
        <v>0</v>
      </c>
    </row>
    <row r="11" s="232" customFormat="1" ht="10.8" spans="1:17">
      <c r="A11" s="317"/>
      <c r="B11" s="318"/>
      <c r="C11" s="288">
        <f t="shared" si="2"/>
        <v>0</v>
      </c>
      <c r="D11" s="318"/>
      <c r="E11" s="288">
        <f t="shared" si="3"/>
        <v>0</v>
      </c>
      <c r="F11" s="288">
        <f t="shared" si="4"/>
        <v>0</v>
      </c>
      <c r="G11" s="288">
        <f t="shared" si="5"/>
        <v>0</v>
      </c>
      <c r="H11" s="261"/>
      <c r="I11" s="288">
        <f t="shared" si="6"/>
        <v>0</v>
      </c>
      <c r="J11" s="288">
        <f t="shared" si="7"/>
        <v>0</v>
      </c>
      <c r="K11" s="288">
        <f t="shared" si="8"/>
        <v>0</v>
      </c>
      <c r="L11" s="261"/>
      <c r="M11" s="288">
        <f t="shared" si="9"/>
        <v>0</v>
      </c>
      <c r="N11" s="261"/>
      <c r="O11" s="288">
        <f t="shared" si="10"/>
        <v>0</v>
      </c>
      <c r="P11" s="288">
        <f t="shared" si="11"/>
        <v>0</v>
      </c>
      <c r="Q11" s="288">
        <f t="shared" si="12"/>
        <v>0</v>
      </c>
    </row>
    <row r="12" s="232" customFormat="1" ht="10.8" spans="1:17">
      <c r="A12" s="273"/>
      <c r="B12" s="318"/>
      <c r="C12" s="288">
        <f t="shared" si="2"/>
        <v>0</v>
      </c>
      <c r="D12" s="318"/>
      <c r="E12" s="288">
        <f t="shared" si="3"/>
        <v>0</v>
      </c>
      <c r="F12" s="288">
        <f t="shared" si="4"/>
        <v>0</v>
      </c>
      <c r="G12" s="288">
        <f t="shared" si="5"/>
        <v>0</v>
      </c>
      <c r="H12" s="261"/>
      <c r="I12" s="288">
        <f t="shared" si="6"/>
        <v>0</v>
      </c>
      <c r="J12" s="288">
        <f t="shared" si="7"/>
        <v>0</v>
      </c>
      <c r="K12" s="288">
        <f t="shared" si="8"/>
        <v>0</v>
      </c>
      <c r="L12" s="261"/>
      <c r="M12" s="288">
        <f t="shared" si="9"/>
        <v>0</v>
      </c>
      <c r="N12" s="261"/>
      <c r="O12" s="288">
        <f t="shared" si="10"/>
        <v>0</v>
      </c>
      <c r="P12" s="288">
        <f t="shared" si="11"/>
        <v>0</v>
      </c>
      <c r="Q12" s="288">
        <f t="shared" si="12"/>
        <v>0</v>
      </c>
    </row>
    <row r="13" s="232" customFormat="1" ht="10.8" spans="1:17">
      <c r="A13" s="317"/>
      <c r="B13" s="318"/>
      <c r="C13" s="288">
        <f t="shared" si="2"/>
        <v>0</v>
      </c>
      <c r="D13" s="318"/>
      <c r="E13" s="288">
        <f t="shared" si="3"/>
        <v>0</v>
      </c>
      <c r="F13" s="288">
        <f t="shared" si="4"/>
        <v>0</v>
      </c>
      <c r="G13" s="288">
        <f t="shared" si="5"/>
        <v>0</v>
      </c>
      <c r="H13" s="261"/>
      <c r="I13" s="288">
        <f t="shared" si="6"/>
        <v>0</v>
      </c>
      <c r="J13" s="288">
        <f t="shared" si="7"/>
        <v>0</v>
      </c>
      <c r="K13" s="288">
        <f t="shared" si="8"/>
        <v>0</v>
      </c>
      <c r="L13" s="261"/>
      <c r="M13" s="288">
        <f t="shared" si="9"/>
        <v>0</v>
      </c>
      <c r="N13" s="261"/>
      <c r="O13" s="288">
        <f t="shared" si="10"/>
        <v>0</v>
      </c>
      <c r="P13" s="288">
        <f t="shared" si="11"/>
        <v>0</v>
      </c>
      <c r="Q13" s="288">
        <f t="shared" si="12"/>
        <v>0</v>
      </c>
    </row>
    <row r="14" s="232" customFormat="1" ht="10.8" spans="1:17">
      <c r="A14" s="317"/>
      <c r="B14" s="318"/>
      <c r="C14" s="288">
        <f t="shared" si="2"/>
        <v>0</v>
      </c>
      <c r="D14" s="318"/>
      <c r="E14" s="288">
        <f t="shared" si="3"/>
        <v>0</v>
      </c>
      <c r="F14" s="288">
        <f t="shared" si="4"/>
        <v>0</v>
      </c>
      <c r="G14" s="288">
        <f t="shared" si="5"/>
        <v>0</v>
      </c>
      <c r="H14" s="261"/>
      <c r="I14" s="288">
        <f t="shared" si="6"/>
        <v>0</v>
      </c>
      <c r="J14" s="288">
        <f t="shared" si="7"/>
        <v>0</v>
      </c>
      <c r="K14" s="288">
        <f t="shared" si="8"/>
        <v>0</v>
      </c>
      <c r="L14" s="261"/>
      <c r="M14" s="288">
        <f t="shared" si="9"/>
        <v>0</v>
      </c>
      <c r="N14" s="261"/>
      <c r="O14" s="288">
        <f t="shared" si="10"/>
        <v>0</v>
      </c>
      <c r="P14" s="288">
        <f t="shared" si="11"/>
        <v>0</v>
      </c>
      <c r="Q14" s="288">
        <f t="shared" si="12"/>
        <v>0</v>
      </c>
    </row>
    <row r="15" s="232" customFormat="1" ht="10.8" spans="1:17">
      <c r="A15" s="317"/>
      <c r="B15" s="318"/>
      <c r="C15" s="288">
        <f t="shared" si="2"/>
        <v>0</v>
      </c>
      <c r="D15" s="318"/>
      <c r="E15" s="288">
        <f t="shared" si="3"/>
        <v>0</v>
      </c>
      <c r="F15" s="288">
        <f t="shared" si="4"/>
        <v>0</v>
      </c>
      <c r="G15" s="288">
        <f t="shared" si="5"/>
        <v>0</v>
      </c>
      <c r="H15" s="261"/>
      <c r="I15" s="288">
        <f t="shared" si="6"/>
        <v>0</v>
      </c>
      <c r="J15" s="288">
        <f t="shared" si="7"/>
        <v>0</v>
      </c>
      <c r="K15" s="288">
        <f t="shared" si="8"/>
        <v>0</v>
      </c>
      <c r="L15" s="261"/>
      <c r="M15" s="288">
        <f t="shared" si="9"/>
        <v>0</v>
      </c>
      <c r="N15" s="261"/>
      <c r="O15" s="288">
        <f t="shared" si="10"/>
        <v>0</v>
      </c>
      <c r="P15" s="288">
        <f t="shared" si="11"/>
        <v>0</v>
      </c>
      <c r="Q15" s="288">
        <f t="shared" si="12"/>
        <v>0</v>
      </c>
    </row>
    <row r="16" s="232" customFormat="1" ht="10.8" spans="1:17">
      <c r="A16" s="317"/>
      <c r="B16" s="318"/>
      <c r="C16" s="288">
        <f t="shared" si="2"/>
        <v>0</v>
      </c>
      <c r="D16" s="318"/>
      <c r="E16" s="288">
        <f t="shared" si="3"/>
        <v>0</v>
      </c>
      <c r="F16" s="288">
        <f t="shared" si="4"/>
        <v>0</v>
      </c>
      <c r="G16" s="288">
        <f t="shared" si="5"/>
        <v>0</v>
      </c>
      <c r="H16" s="261"/>
      <c r="I16" s="288">
        <f t="shared" si="6"/>
        <v>0</v>
      </c>
      <c r="J16" s="288">
        <f t="shared" si="7"/>
        <v>0</v>
      </c>
      <c r="K16" s="288">
        <f t="shared" si="8"/>
        <v>0</v>
      </c>
      <c r="L16" s="261"/>
      <c r="M16" s="288">
        <f t="shared" si="9"/>
        <v>0</v>
      </c>
      <c r="N16" s="261"/>
      <c r="O16" s="288">
        <f t="shared" si="10"/>
        <v>0</v>
      </c>
      <c r="P16" s="288">
        <f t="shared" si="11"/>
        <v>0</v>
      </c>
      <c r="Q16" s="288">
        <f t="shared" si="12"/>
        <v>0</v>
      </c>
    </row>
    <row r="17" s="232" customFormat="1" ht="10.8" spans="1:17">
      <c r="A17" s="317"/>
      <c r="B17" s="318"/>
      <c r="C17" s="288">
        <f t="shared" si="2"/>
        <v>0</v>
      </c>
      <c r="D17" s="318"/>
      <c r="E17" s="288">
        <f t="shared" si="3"/>
        <v>0</v>
      </c>
      <c r="F17" s="288">
        <f t="shared" si="4"/>
        <v>0</v>
      </c>
      <c r="G17" s="288">
        <f t="shared" si="5"/>
        <v>0</v>
      </c>
      <c r="H17" s="261"/>
      <c r="I17" s="288">
        <f t="shared" si="6"/>
        <v>0</v>
      </c>
      <c r="J17" s="288">
        <f t="shared" si="7"/>
        <v>0</v>
      </c>
      <c r="K17" s="288">
        <f t="shared" si="8"/>
        <v>0</v>
      </c>
      <c r="L17" s="261"/>
      <c r="M17" s="288">
        <f t="shared" si="9"/>
        <v>0</v>
      </c>
      <c r="N17" s="261"/>
      <c r="O17" s="288">
        <f t="shared" si="10"/>
        <v>0</v>
      </c>
      <c r="P17" s="288">
        <f t="shared" si="11"/>
        <v>0</v>
      </c>
      <c r="Q17" s="288">
        <f t="shared" si="12"/>
        <v>0</v>
      </c>
    </row>
    <row r="18" s="232" customFormat="1" ht="10.8" spans="1:17">
      <c r="A18" s="317"/>
      <c r="B18" s="318"/>
      <c r="C18" s="288">
        <f t="shared" si="2"/>
        <v>0</v>
      </c>
      <c r="D18" s="318"/>
      <c r="E18" s="288">
        <f t="shared" si="3"/>
        <v>0</v>
      </c>
      <c r="F18" s="288">
        <f t="shared" si="4"/>
        <v>0</v>
      </c>
      <c r="G18" s="288">
        <f t="shared" si="5"/>
        <v>0</v>
      </c>
      <c r="H18" s="261"/>
      <c r="I18" s="288">
        <f t="shared" si="6"/>
        <v>0</v>
      </c>
      <c r="J18" s="288">
        <f t="shared" si="7"/>
        <v>0</v>
      </c>
      <c r="K18" s="288">
        <f t="shared" si="8"/>
        <v>0</v>
      </c>
      <c r="L18" s="261"/>
      <c r="M18" s="288">
        <f t="shared" si="9"/>
        <v>0</v>
      </c>
      <c r="N18" s="261"/>
      <c r="O18" s="288">
        <f t="shared" si="10"/>
        <v>0</v>
      </c>
      <c r="P18" s="288">
        <f t="shared" si="11"/>
        <v>0</v>
      </c>
      <c r="Q18" s="288">
        <f t="shared" si="12"/>
        <v>0</v>
      </c>
    </row>
    <row r="19" s="232" customFormat="1" ht="10.8" spans="1:17">
      <c r="A19" s="317"/>
      <c r="B19" s="318"/>
      <c r="C19" s="288">
        <f t="shared" si="2"/>
        <v>0</v>
      </c>
      <c r="D19" s="318"/>
      <c r="E19" s="288">
        <f t="shared" si="3"/>
        <v>0</v>
      </c>
      <c r="F19" s="288">
        <f t="shared" si="4"/>
        <v>0</v>
      </c>
      <c r="G19" s="288">
        <f t="shared" si="5"/>
        <v>0</v>
      </c>
      <c r="H19" s="261"/>
      <c r="I19" s="288">
        <f t="shared" si="6"/>
        <v>0</v>
      </c>
      <c r="J19" s="288">
        <f t="shared" si="7"/>
        <v>0</v>
      </c>
      <c r="K19" s="288">
        <f t="shared" si="8"/>
        <v>0</v>
      </c>
      <c r="L19" s="261"/>
      <c r="M19" s="288">
        <f t="shared" si="9"/>
        <v>0</v>
      </c>
      <c r="N19" s="261"/>
      <c r="O19" s="288">
        <f t="shared" si="10"/>
        <v>0</v>
      </c>
      <c r="P19" s="288">
        <f t="shared" si="11"/>
        <v>0</v>
      </c>
      <c r="Q19" s="288">
        <f t="shared" si="12"/>
        <v>0</v>
      </c>
    </row>
    <row r="20" s="232" customFormat="1" ht="10.8" spans="1:17">
      <c r="A20" s="317"/>
      <c r="B20" s="318"/>
      <c r="C20" s="288">
        <f t="shared" si="2"/>
        <v>0</v>
      </c>
      <c r="D20" s="318"/>
      <c r="E20" s="288">
        <f t="shared" si="3"/>
        <v>0</v>
      </c>
      <c r="F20" s="288">
        <f t="shared" si="4"/>
        <v>0</v>
      </c>
      <c r="G20" s="288">
        <f t="shared" si="5"/>
        <v>0</v>
      </c>
      <c r="H20" s="261"/>
      <c r="I20" s="288">
        <f t="shared" si="6"/>
        <v>0</v>
      </c>
      <c r="J20" s="288">
        <f t="shared" si="7"/>
        <v>0</v>
      </c>
      <c r="K20" s="288">
        <f t="shared" si="8"/>
        <v>0</v>
      </c>
      <c r="L20" s="261"/>
      <c r="M20" s="288">
        <f t="shared" si="9"/>
        <v>0</v>
      </c>
      <c r="N20" s="261"/>
      <c r="O20" s="288">
        <f t="shared" si="10"/>
        <v>0</v>
      </c>
      <c r="P20" s="288">
        <f t="shared" si="11"/>
        <v>0</v>
      </c>
      <c r="Q20" s="288">
        <f t="shared" si="12"/>
        <v>0</v>
      </c>
    </row>
    <row r="21" s="232" customFormat="1" ht="10.8" spans="1:17">
      <c r="A21" s="273"/>
      <c r="B21" s="318"/>
      <c r="C21" s="288">
        <f t="shared" si="2"/>
        <v>0</v>
      </c>
      <c r="D21" s="318"/>
      <c r="E21" s="288">
        <f t="shared" si="3"/>
        <v>0</v>
      </c>
      <c r="F21" s="288">
        <f t="shared" si="4"/>
        <v>0</v>
      </c>
      <c r="G21" s="288">
        <f t="shared" si="5"/>
        <v>0</v>
      </c>
      <c r="H21" s="261"/>
      <c r="I21" s="288">
        <f t="shared" si="6"/>
        <v>0</v>
      </c>
      <c r="J21" s="288">
        <f t="shared" si="7"/>
        <v>0</v>
      </c>
      <c r="K21" s="288">
        <f t="shared" si="8"/>
        <v>0</v>
      </c>
      <c r="L21" s="261"/>
      <c r="M21" s="288">
        <f t="shared" si="9"/>
        <v>0</v>
      </c>
      <c r="N21" s="261"/>
      <c r="O21" s="288">
        <f t="shared" si="10"/>
        <v>0</v>
      </c>
      <c r="P21" s="288">
        <f t="shared" si="11"/>
        <v>0</v>
      </c>
      <c r="Q21" s="288">
        <f t="shared" si="12"/>
        <v>0</v>
      </c>
    </row>
    <row r="22" s="232" customFormat="1" ht="10.8" spans="1:17">
      <c r="A22" s="273"/>
      <c r="B22" s="318"/>
      <c r="C22" s="288">
        <f t="shared" si="2"/>
        <v>0</v>
      </c>
      <c r="D22" s="318"/>
      <c r="E22" s="288">
        <f t="shared" si="3"/>
        <v>0</v>
      </c>
      <c r="F22" s="288">
        <f t="shared" si="4"/>
        <v>0</v>
      </c>
      <c r="G22" s="288">
        <f t="shared" si="5"/>
        <v>0</v>
      </c>
      <c r="H22" s="261"/>
      <c r="I22" s="288">
        <f t="shared" si="6"/>
        <v>0</v>
      </c>
      <c r="J22" s="288">
        <f t="shared" si="7"/>
        <v>0</v>
      </c>
      <c r="K22" s="288">
        <f t="shared" si="8"/>
        <v>0</v>
      </c>
      <c r="L22" s="261"/>
      <c r="M22" s="288">
        <f t="shared" si="9"/>
        <v>0</v>
      </c>
      <c r="N22" s="261"/>
      <c r="O22" s="288">
        <f t="shared" si="10"/>
        <v>0</v>
      </c>
      <c r="P22" s="288">
        <f t="shared" si="11"/>
        <v>0</v>
      </c>
      <c r="Q22" s="288">
        <f t="shared" si="12"/>
        <v>0</v>
      </c>
    </row>
    <row r="23" s="232" customFormat="1" ht="10.8" spans="1:17">
      <c r="A23" s="273"/>
      <c r="B23" s="318"/>
      <c r="C23" s="288">
        <f t="shared" si="2"/>
        <v>0</v>
      </c>
      <c r="D23" s="318"/>
      <c r="E23" s="288">
        <f t="shared" si="3"/>
        <v>0</v>
      </c>
      <c r="F23" s="288">
        <f t="shared" si="4"/>
        <v>0</v>
      </c>
      <c r="G23" s="288">
        <f t="shared" si="5"/>
        <v>0</v>
      </c>
      <c r="H23" s="261"/>
      <c r="I23" s="288">
        <f t="shared" si="6"/>
        <v>0</v>
      </c>
      <c r="J23" s="288">
        <f t="shared" si="7"/>
        <v>0</v>
      </c>
      <c r="K23" s="288">
        <f t="shared" si="8"/>
        <v>0</v>
      </c>
      <c r="L23" s="261"/>
      <c r="M23" s="288">
        <f t="shared" si="9"/>
        <v>0</v>
      </c>
      <c r="N23" s="261"/>
      <c r="O23" s="288">
        <f t="shared" si="10"/>
        <v>0</v>
      </c>
      <c r="P23" s="288">
        <f t="shared" si="11"/>
        <v>0</v>
      </c>
      <c r="Q23" s="288">
        <f t="shared" si="12"/>
        <v>0</v>
      </c>
    </row>
    <row r="24" s="232" customFormat="1" ht="10.8" spans="1:17">
      <c r="A24" s="273"/>
      <c r="B24" s="318"/>
      <c r="C24" s="288">
        <f t="shared" si="2"/>
        <v>0</v>
      </c>
      <c r="D24" s="320"/>
      <c r="E24" s="288">
        <f t="shared" si="3"/>
        <v>0</v>
      </c>
      <c r="F24" s="288">
        <f t="shared" si="4"/>
        <v>0</v>
      </c>
      <c r="G24" s="288">
        <f t="shared" si="5"/>
        <v>0</v>
      </c>
      <c r="H24" s="261"/>
      <c r="I24" s="288">
        <f t="shared" si="6"/>
        <v>0</v>
      </c>
      <c r="J24" s="288">
        <f t="shared" si="7"/>
        <v>0</v>
      </c>
      <c r="K24" s="288">
        <f t="shared" si="8"/>
        <v>0</v>
      </c>
      <c r="L24" s="261"/>
      <c r="M24" s="288">
        <f t="shared" si="9"/>
        <v>0</v>
      </c>
      <c r="N24" s="261"/>
      <c r="O24" s="288">
        <f t="shared" si="10"/>
        <v>0</v>
      </c>
      <c r="P24" s="288">
        <f t="shared" si="11"/>
        <v>0</v>
      </c>
      <c r="Q24" s="288">
        <f t="shared" si="12"/>
        <v>0</v>
      </c>
    </row>
    <row r="25" s="233" customFormat="1" ht="10.8" spans="1:17">
      <c r="A25" s="273"/>
      <c r="B25" s="318"/>
      <c r="C25" s="288">
        <f t="shared" si="2"/>
        <v>0</v>
      </c>
      <c r="D25" s="320"/>
      <c r="E25" s="288">
        <f t="shared" si="3"/>
        <v>0</v>
      </c>
      <c r="F25" s="288">
        <f t="shared" si="4"/>
        <v>0</v>
      </c>
      <c r="G25" s="288">
        <f t="shared" si="5"/>
        <v>0</v>
      </c>
      <c r="H25" s="261"/>
      <c r="I25" s="288">
        <f t="shared" si="6"/>
        <v>0</v>
      </c>
      <c r="J25" s="288">
        <f t="shared" si="7"/>
        <v>0</v>
      </c>
      <c r="K25" s="288">
        <f t="shared" si="8"/>
        <v>0</v>
      </c>
      <c r="L25" s="261"/>
      <c r="M25" s="288">
        <f t="shared" si="9"/>
        <v>0</v>
      </c>
      <c r="N25" s="261"/>
      <c r="O25" s="288">
        <f t="shared" si="10"/>
        <v>0</v>
      </c>
      <c r="P25" s="288">
        <f t="shared" si="11"/>
        <v>0</v>
      </c>
      <c r="Q25" s="288">
        <f t="shared" si="12"/>
        <v>0</v>
      </c>
    </row>
    <row r="26" s="233" customFormat="1" ht="10.8" spans="1:17">
      <c r="A26" s="261"/>
      <c r="B26" s="318"/>
      <c r="C26" s="288">
        <f t="shared" si="2"/>
        <v>0</v>
      </c>
      <c r="D26" s="318"/>
      <c r="E26" s="288">
        <f t="shared" si="3"/>
        <v>0</v>
      </c>
      <c r="F26" s="288">
        <f t="shared" si="4"/>
        <v>0</v>
      </c>
      <c r="G26" s="288">
        <f t="shared" si="5"/>
        <v>0</v>
      </c>
      <c r="H26" s="261"/>
      <c r="I26" s="288">
        <f t="shared" si="6"/>
        <v>0</v>
      </c>
      <c r="J26" s="288">
        <f t="shared" si="7"/>
        <v>0</v>
      </c>
      <c r="K26" s="288">
        <f t="shared" si="8"/>
        <v>0</v>
      </c>
      <c r="L26" s="261"/>
      <c r="M26" s="288">
        <f t="shared" si="9"/>
        <v>0</v>
      </c>
      <c r="N26" s="261"/>
      <c r="O26" s="288">
        <f t="shared" si="10"/>
        <v>0</v>
      </c>
      <c r="P26" s="288">
        <f t="shared" si="11"/>
        <v>0</v>
      </c>
      <c r="Q26" s="288">
        <f t="shared" si="12"/>
        <v>0</v>
      </c>
    </row>
    <row r="27" s="233" customFormat="1" ht="10.8" spans="1:17">
      <c r="A27" s="261"/>
      <c r="B27" s="318"/>
      <c r="C27" s="288">
        <f t="shared" si="2"/>
        <v>0</v>
      </c>
      <c r="D27" s="318"/>
      <c r="E27" s="288">
        <f t="shared" si="3"/>
        <v>0</v>
      </c>
      <c r="F27" s="288">
        <f t="shared" si="4"/>
        <v>0</v>
      </c>
      <c r="G27" s="288">
        <f t="shared" si="5"/>
        <v>0</v>
      </c>
      <c r="H27" s="261"/>
      <c r="I27" s="288">
        <f t="shared" si="6"/>
        <v>0</v>
      </c>
      <c r="J27" s="288">
        <f t="shared" si="7"/>
        <v>0</v>
      </c>
      <c r="K27" s="288">
        <f t="shared" si="8"/>
        <v>0</v>
      </c>
      <c r="L27" s="261"/>
      <c r="M27" s="288">
        <f t="shared" si="9"/>
        <v>0</v>
      </c>
      <c r="N27" s="261"/>
      <c r="O27" s="288">
        <f t="shared" si="10"/>
        <v>0</v>
      </c>
      <c r="P27" s="288">
        <f t="shared" si="11"/>
        <v>0</v>
      </c>
      <c r="Q27" s="288">
        <f t="shared" si="12"/>
        <v>0</v>
      </c>
    </row>
    <row r="28" s="304" customFormat="1" ht="15.6" spans="1:17">
      <c r="A28" s="321" t="s">
        <v>37</v>
      </c>
      <c r="B28" s="322">
        <f>SUM(B29:B31)</f>
        <v>0</v>
      </c>
      <c r="C28" s="322">
        <f t="shared" ref="C28:Q28" si="13">SUM(C29:C31)</f>
        <v>0</v>
      </c>
      <c r="D28" s="322">
        <f t="shared" si="13"/>
        <v>0</v>
      </c>
      <c r="E28" s="322">
        <f t="shared" si="13"/>
        <v>0</v>
      </c>
      <c r="F28" s="322">
        <f t="shared" si="13"/>
        <v>0</v>
      </c>
      <c r="G28" s="322">
        <f t="shared" si="13"/>
        <v>0</v>
      </c>
      <c r="H28" s="322">
        <f t="shared" si="13"/>
        <v>0</v>
      </c>
      <c r="I28" s="322">
        <f t="shared" si="13"/>
        <v>0</v>
      </c>
      <c r="J28" s="322">
        <f t="shared" si="13"/>
        <v>0</v>
      </c>
      <c r="K28" s="322">
        <f t="shared" si="13"/>
        <v>0</v>
      </c>
      <c r="L28" s="322">
        <f t="shared" si="13"/>
        <v>0</v>
      </c>
      <c r="M28" s="322">
        <f t="shared" si="13"/>
        <v>0</v>
      </c>
      <c r="N28" s="322">
        <f t="shared" si="13"/>
        <v>0</v>
      </c>
      <c r="O28" s="322">
        <f t="shared" si="13"/>
        <v>0</v>
      </c>
      <c r="P28" s="322">
        <f t="shared" si="13"/>
        <v>0</v>
      </c>
      <c r="Q28" s="322">
        <f t="shared" si="13"/>
        <v>0</v>
      </c>
    </row>
    <row r="29" spans="1:17">
      <c r="A29" s="323"/>
      <c r="B29" s="318"/>
      <c r="C29" s="288">
        <f t="shared" ref="C29:C31" si="14">B29*0.085</f>
        <v>0</v>
      </c>
      <c r="D29" s="261"/>
      <c r="E29" s="288">
        <f t="shared" ref="E29:E31" si="15">B29*0.008</f>
        <v>0</v>
      </c>
      <c r="F29" s="288">
        <f t="shared" ref="F29:F31" si="16">B29*0.05</f>
        <v>0</v>
      </c>
      <c r="G29" s="288">
        <f t="shared" ref="G29:G31" si="17">SUM(C29:F29)</f>
        <v>0</v>
      </c>
      <c r="H29" s="279"/>
      <c r="I29" s="288">
        <f t="shared" ref="I29:I31" si="18">H29*0.16</f>
        <v>0</v>
      </c>
      <c r="J29" s="288">
        <f t="shared" ref="J29:J31" si="19">H29*0.08</f>
        <v>0</v>
      </c>
      <c r="K29" s="288">
        <f t="shared" ref="K29:K31" si="20">SUM(I29:J29)</f>
        <v>0</v>
      </c>
      <c r="L29" s="279"/>
      <c r="M29" s="288">
        <f t="shared" ref="M29:M31" si="21">L29*0.002</f>
        <v>0</v>
      </c>
      <c r="N29" s="279"/>
      <c r="O29" s="288">
        <f t="shared" ref="O29:O35" si="22">N29*0.12</f>
        <v>0</v>
      </c>
      <c r="P29" s="288">
        <f t="shared" ref="P29:P31" si="23">G29+K29+M29+O29</f>
        <v>0</v>
      </c>
      <c r="Q29" s="288">
        <f t="shared" ref="Q29:Q31" si="24">P29*12</f>
        <v>0</v>
      </c>
    </row>
    <row r="30" spans="1:17">
      <c r="A30" s="324"/>
      <c r="B30" s="318"/>
      <c r="C30" s="288">
        <f t="shared" si="14"/>
        <v>0</v>
      </c>
      <c r="D30" s="261"/>
      <c r="E30" s="288">
        <f t="shared" si="15"/>
        <v>0</v>
      </c>
      <c r="F30" s="288">
        <f t="shared" si="16"/>
        <v>0</v>
      </c>
      <c r="G30" s="288">
        <f t="shared" si="17"/>
        <v>0</v>
      </c>
      <c r="H30" s="279"/>
      <c r="I30" s="288">
        <f t="shared" si="18"/>
        <v>0</v>
      </c>
      <c r="J30" s="288">
        <f t="shared" si="19"/>
        <v>0</v>
      </c>
      <c r="K30" s="288">
        <f t="shared" si="20"/>
        <v>0</v>
      </c>
      <c r="L30" s="279"/>
      <c r="M30" s="288">
        <f t="shared" si="21"/>
        <v>0</v>
      </c>
      <c r="N30" s="279"/>
      <c r="O30" s="288">
        <f t="shared" si="22"/>
        <v>0</v>
      </c>
      <c r="P30" s="288">
        <f t="shared" si="23"/>
        <v>0</v>
      </c>
      <c r="Q30" s="288">
        <f t="shared" si="24"/>
        <v>0</v>
      </c>
    </row>
    <row r="31" spans="1:17">
      <c r="A31" s="325"/>
      <c r="B31" s="318"/>
      <c r="C31" s="288">
        <f t="shared" si="14"/>
        <v>0</v>
      </c>
      <c r="D31" s="261"/>
      <c r="E31" s="288">
        <f t="shared" si="15"/>
        <v>0</v>
      </c>
      <c r="F31" s="288">
        <f t="shared" si="16"/>
        <v>0</v>
      </c>
      <c r="G31" s="288">
        <f t="shared" si="17"/>
        <v>0</v>
      </c>
      <c r="H31" s="279"/>
      <c r="I31" s="288">
        <f t="shared" si="18"/>
        <v>0</v>
      </c>
      <c r="J31" s="288">
        <f t="shared" si="19"/>
        <v>0</v>
      </c>
      <c r="K31" s="288">
        <f t="shared" si="20"/>
        <v>0</v>
      </c>
      <c r="L31" s="279"/>
      <c r="M31" s="288">
        <f t="shared" si="21"/>
        <v>0</v>
      </c>
      <c r="N31" s="279"/>
      <c r="O31" s="288">
        <f t="shared" si="22"/>
        <v>0</v>
      </c>
      <c r="P31" s="288">
        <f t="shared" si="23"/>
        <v>0</v>
      </c>
      <c r="Q31" s="288">
        <f t="shared" si="24"/>
        <v>0</v>
      </c>
    </row>
    <row r="32" s="304" customFormat="1" ht="15.6" spans="1:17">
      <c r="A32" s="326" t="s">
        <v>38</v>
      </c>
      <c r="B32" s="327">
        <f>SUM(B33:B35)</f>
        <v>0</v>
      </c>
      <c r="C32" s="327">
        <f t="shared" ref="C32:Q32" si="25">SUM(C33:C35)</f>
        <v>0</v>
      </c>
      <c r="D32" s="327">
        <f t="shared" si="25"/>
        <v>0</v>
      </c>
      <c r="E32" s="327">
        <f t="shared" si="25"/>
        <v>0</v>
      </c>
      <c r="F32" s="327">
        <f t="shared" si="25"/>
        <v>0</v>
      </c>
      <c r="G32" s="327">
        <f t="shared" si="25"/>
        <v>0</v>
      </c>
      <c r="H32" s="327">
        <f t="shared" si="25"/>
        <v>0</v>
      </c>
      <c r="I32" s="327">
        <f t="shared" si="25"/>
        <v>0</v>
      </c>
      <c r="J32" s="327">
        <f t="shared" si="25"/>
        <v>0</v>
      </c>
      <c r="K32" s="327">
        <f t="shared" si="25"/>
        <v>0</v>
      </c>
      <c r="L32" s="327">
        <f t="shared" si="25"/>
        <v>0</v>
      </c>
      <c r="M32" s="327">
        <f t="shared" si="25"/>
        <v>0</v>
      </c>
      <c r="N32" s="327">
        <f t="shared" si="25"/>
        <v>0</v>
      </c>
      <c r="O32" s="327">
        <f t="shared" si="25"/>
        <v>0</v>
      </c>
      <c r="P32" s="327">
        <f t="shared" si="25"/>
        <v>0</v>
      </c>
      <c r="Q32" s="327">
        <f t="shared" si="25"/>
        <v>0</v>
      </c>
    </row>
    <row r="33" spans="1:19">
      <c r="A33" s="278"/>
      <c r="B33" s="261"/>
      <c r="C33" s="288">
        <f t="shared" ref="C33:C35" si="26">B33*0.085</f>
        <v>0</v>
      </c>
      <c r="D33" s="261"/>
      <c r="E33" s="288">
        <f t="shared" ref="E33:E35" si="27">B33*0.008</f>
        <v>0</v>
      </c>
      <c r="F33" s="288">
        <f t="shared" ref="F33:F35" si="28">B33*0.05</f>
        <v>0</v>
      </c>
      <c r="G33" s="288">
        <f t="shared" ref="G33:G35" si="29">SUM(C33:F33)</f>
        <v>0</v>
      </c>
      <c r="H33" s="279"/>
      <c r="I33" s="288">
        <f t="shared" ref="I33:I35" si="30">H33*0.16</f>
        <v>0</v>
      </c>
      <c r="J33" s="288">
        <f t="shared" ref="J33:J35" si="31">H33*0.08</f>
        <v>0</v>
      </c>
      <c r="K33" s="288">
        <f t="shared" ref="K33:K35" si="32">SUM(I33:J33)</f>
        <v>0</v>
      </c>
      <c r="L33" s="279"/>
      <c r="M33" s="288">
        <f t="shared" ref="M33:M35" si="33">L33*0.002</f>
        <v>0</v>
      </c>
      <c r="N33" s="279"/>
      <c r="O33" s="288">
        <f t="shared" si="22"/>
        <v>0</v>
      </c>
      <c r="P33" s="288">
        <f t="shared" ref="P33:P35" si="34">G33+K33+M33+O33</f>
        <v>0</v>
      </c>
      <c r="Q33" s="288">
        <f t="shared" ref="Q33:Q35" si="35">P33*12</f>
        <v>0</v>
      </c>
    </row>
    <row r="34" spans="1:19">
      <c r="A34" s="328"/>
      <c r="B34" s="261"/>
      <c r="C34" s="288">
        <f t="shared" si="26"/>
        <v>0</v>
      </c>
      <c r="D34" s="261"/>
      <c r="E34" s="288">
        <f t="shared" si="27"/>
        <v>0</v>
      </c>
      <c r="F34" s="288">
        <f t="shared" si="28"/>
        <v>0</v>
      </c>
      <c r="G34" s="288">
        <f t="shared" si="29"/>
        <v>0</v>
      </c>
      <c r="H34" s="279"/>
      <c r="I34" s="288">
        <f t="shared" si="30"/>
        <v>0</v>
      </c>
      <c r="J34" s="288">
        <f t="shared" si="31"/>
        <v>0</v>
      </c>
      <c r="K34" s="288">
        <f t="shared" si="32"/>
        <v>0</v>
      </c>
      <c r="L34" s="279"/>
      <c r="M34" s="288">
        <f t="shared" si="33"/>
        <v>0</v>
      </c>
      <c r="N34" s="279"/>
      <c r="O34" s="288">
        <f t="shared" si="22"/>
        <v>0</v>
      </c>
      <c r="P34" s="288">
        <f t="shared" si="34"/>
        <v>0</v>
      </c>
      <c r="Q34" s="288">
        <f t="shared" si="35"/>
        <v>0</v>
      </c>
    </row>
    <row r="35" spans="1:19">
      <c r="A35" s="329"/>
      <c r="B35" s="261"/>
      <c r="C35" s="288">
        <f t="shared" si="26"/>
        <v>0</v>
      </c>
      <c r="D35" s="261"/>
      <c r="E35" s="288">
        <f t="shared" si="27"/>
        <v>0</v>
      </c>
      <c r="F35" s="288">
        <f t="shared" si="28"/>
        <v>0</v>
      </c>
      <c r="G35" s="288">
        <f t="shared" si="29"/>
        <v>0</v>
      </c>
      <c r="H35" s="279"/>
      <c r="I35" s="288">
        <f t="shared" si="30"/>
        <v>0</v>
      </c>
      <c r="J35" s="288">
        <f t="shared" si="31"/>
        <v>0</v>
      </c>
      <c r="K35" s="288">
        <f t="shared" si="32"/>
        <v>0</v>
      </c>
      <c r="L35" s="279"/>
      <c r="M35" s="288">
        <f t="shared" si="33"/>
        <v>0</v>
      </c>
      <c r="N35" s="279"/>
      <c r="O35" s="288">
        <f t="shared" si="22"/>
        <v>0</v>
      </c>
      <c r="P35" s="288">
        <f t="shared" si="34"/>
        <v>0</v>
      </c>
      <c r="Q35" s="288">
        <f t="shared" si="35"/>
        <v>0</v>
      </c>
    </row>
    <row r="36" ht="23.25" customHeight="1" spans="1:19">
      <c r="A36" s="290" t="s">
        <v>39</v>
      </c>
      <c r="B36" s="330"/>
      <c r="C36" s="233"/>
      <c r="D36" s="233"/>
      <c r="E36" s="232"/>
      <c r="F36" s="330" t="s">
        <v>40</v>
      </c>
    </row>
    <row r="37" s="35" customFormat="1" spans="1:19">
      <c r="A37" s="331" t="s">
        <v>41</v>
      </c>
      <c r="B37" s="237"/>
      <c r="C37" s="237"/>
      <c r="D37" s="237"/>
      <c r="E37" s="332"/>
      <c r="F37" s="332"/>
      <c r="G37" s="332"/>
      <c r="H37" s="332"/>
      <c r="I37" s="332"/>
      <c r="J37" s="332"/>
      <c r="K37" s="333"/>
      <c r="L37" s="333"/>
      <c r="M37" s="333"/>
      <c r="N37" s="333"/>
      <c r="O37" s="334"/>
      <c r="P37" s="334"/>
      <c r="Q37" s="303"/>
      <c r="R37" s="303"/>
      <c r="S37" s="300"/>
    </row>
    <row r="38" s="35" customFormat="1" ht="18.75" customHeight="1" spans="1:19">
      <c r="A38" s="335" t="s">
        <v>42</v>
      </c>
      <c r="B38" s="237"/>
      <c r="C38" s="237"/>
      <c r="D38" s="237"/>
      <c r="E38" s="336"/>
      <c r="F38" s="334"/>
      <c r="G38" s="333"/>
      <c r="H38" s="334"/>
      <c r="I38" s="334"/>
      <c r="J38" s="337"/>
      <c r="K38" s="336"/>
      <c r="L38" s="338"/>
      <c r="M38" s="338"/>
      <c r="N38" s="337"/>
      <c r="O38" s="336"/>
      <c r="P38" s="334"/>
      <c r="Q38" s="303"/>
      <c r="R38" s="303"/>
      <c r="S38" s="300"/>
    </row>
    <row r="39" spans="1:19">
      <c r="A39" s="331"/>
      <c r="B39" s="305"/>
      <c r="C39" s="305"/>
      <c r="D39" s="305"/>
      <c r="E39" s="336"/>
      <c r="F39" s="334"/>
      <c r="G39" s="333"/>
      <c r="H39" s="333"/>
      <c r="I39" s="333"/>
      <c r="J39" s="334"/>
      <c r="K39" s="336"/>
      <c r="L39" s="339"/>
      <c r="M39" s="340"/>
      <c r="N39" s="334"/>
      <c r="O39" s="336"/>
      <c r="P39" s="334"/>
      <c r="Q39" s="303"/>
      <c r="R39" s="300"/>
      <c r="S39" s="300"/>
    </row>
  </sheetData>
  <mergeCells count="14">
    <mergeCell ref="A2:P2"/>
    <mergeCell ref="B4:G4"/>
    <mergeCell ref="H4:K4"/>
    <mergeCell ref="L4:M4"/>
    <mergeCell ref="A4:A6"/>
    <mergeCell ref="B5:B6"/>
    <mergeCell ref="H5:H6"/>
    <mergeCell ref="L5:L6"/>
    <mergeCell ref="M5:M6"/>
    <mergeCell ref="P4:P6"/>
    <mergeCell ref="Q4:Q6"/>
    <mergeCell ref="S37:S39"/>
    <mergeCell ref="N4:O5"/>
    <mergeCell ref="Q37:R38"/>
  </mergeCells>
  <pageMargins left="0.314583333333333" right="0.118055555555556" top="0.747916666666667" bottom="0.747916666666667" header="0.314583333333333" footer="0.314583333333333"/>
  <pageSetup paperSize="9" scale="90" fitToHeight="0" orientation="landscape" blackAndWhite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pane ySplit="8" topLeftCell="A9" activePane="bottomLeft" state="frozen"/>
      <selection/>
      <selection pane="bottomLeft" activeCell="A2" sqref="A2:AB2"/>
    </sheetView>
  </sheetViews>
  <sheetFormatPr defaultColWidth="9" defaultRowHeight="14.4"/>
  <cols>
    <col min="1" max="1" width="5.62962962962963" customWidth="1"/>
    <col min="2" max="2" width="7.12962962962963" customWidth="1"/>
    <col min="3" max="3" width="9.37962962962963" customWidth="1"/>
    <col min="4" max="4" width="9.25925925925926" customWidth="1"/>
    <col min="5" max="5" width="7.12962962962963" customWidth="1"/>
    <col min="6" max="6" width="6.25925925925926" customWidth="1"/>
    <col min="7" max="7" width="5.12962962962963" customWidth="1"/>
    <col min="8" max="8" width="7.5" customWidth="1"/>
    <col min="9" max="9" width="6.12962962962963" customWidth="1"/>
    <col min="10" max="11" width="6.37962962962963" customWidth="1"/>
    <col min="12" max="12" width="6.12962962962963" customWidth="1"/>
    <col min="13" max="13" width="6.87962962962963" customWidth="1"/>
    <col min="14" max="14" width="5.37962962962963" customWidth="1"/>
    <col min="15" max="15" width="7.87962962962963" customWidth="1"/>
    <col min="16" max="16" width="9.72222222222222" customWidth="1"/>
    <col min="17" max="18" width="10.1851851851852" customWidth="1"/>
    <col min="19" max="21" width="8.87962962962963" customWidth="1"/>
    <col min="22" max="25" width="6.87962962962963" customWidth="1"/>
    <col min="28" max="28" width="16"/>
  </cols>
  <sheetData>
    <row r="1" customFormat="1" ht="23.25" customHeight="1" spans="1:28">
      <c r="A1" s="235" t="s">
        <v>43</v>
      </c>
      <c r="B1" s="235"/>
      <c r="C1" s="35"/>
    </row>
    <row r="2" ht="25.8" spans="1:28">
      <c r="A2" s="236" t="s">
        <v>44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</row>
    <row r="3" ht="25.5" customHeight="1" spans="1:28">
      <c r="A3" s="237" t="s">
        <v>8</v>
      </c>
      <c r="B3" s="237"/>
      <c r="C3" s="237"/>
      <c r="D3" s="238"/>
      <c r="E3" s="238"/>
      <c r="F3" s="238"/>
      <c r="G3" s="238"/>
      <c r="H3" s="238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40"/>
      <c r="T3" s="240"/>
      <c r="U3" s="240"/>
      <c r="AA3" s="240" t="s">
        <v>9</v>
      </c>
    </row>
    <row r="4" ht="25.5" customHeight="1" spans="1:28">
      <c r="A4" s="241" t="s">
        <v>45</v>
      </c>
      <c r="B4" s="242" t="s">
        <v>46</v>
      </c>
      <c r="C4" s="241" t="s">
        <v>47</v>
      </c>
      <c r="D4" s="243" t="s">
        <v>48</v>
      </c>
      <c r="E4" s="244" t="s">
        <v>49</v>
      </c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6"/>
      <c r="Q4" s="244" t="s">
        <v>50</v>
      </c>
      <c r="R4" s="245"/>
      <c r="S4" s="245"/>
      <c r="T4" s="245"/>
      <c r="U4" s="245"/>
      <c r="V4" s="247" t="s">
        <v>51</v>
      </c>
      <c r="W4" s="247"/>
      <c r="X4" s="247"/>
      <c r="Y4" s="247"/>
      <c r="Z4" s="247"/>
      <c r="AA4" s="247"/>
      <c r="AB4" s="247" t="s">
        <v>52</v>
      </c>
    </row>
    <row r="5" spans="1:28">
      <c r="A5" s="241"/>
      <c r="B5" s="242"/>
      <c r="C5" s="241"/>
      <c r="D5" s="241" t="s">
        <v>53</v>
      </c>
      <c r="E5" s="241" t="s">
        <v>54</v>
      </c>
      <c r="F5" s="248" t="s">
        <v>55</v>
      </c>
      <c r="G5" s="248" t="s">
        <v>56</v>
      </c>
      <c r="H5" s="248" t="s">
        <v>57</v>
      </c>
      <c r="I5" s="248" t="s">
        <v>58</v>
      </c>
      <c r="J5" s="248" t="s">
        <v>59</v>
      </c>
      <c r="K5" s="249" t="s">
        <v>60</v>
      </c>
      <c r="L5" s="248" t="s">
        <v>61</v>
      </c>
      <c r="M5" s="248" t="s">
        <v>62</v>
      </c>
      <c r="N5" s="248" t="s">
        <v>63</v>
      </c>
      <c r="O5" s="250" t="s">
        <v>64</v>
      </c>
      <c r="P5" s="241" t="s">
        <v>65</v>
      </c>
      <c r="Q5" s="250" t="s">
        <v>66</v>
      </c>
      <c r="R5" s="251" t="s">
        <v>67</v>
      </c>
      <c r="S5" s="250" t="s">
        <v>68</v>
      </c>
      <c r="T5" s="251" t="s">
        <v>69</v>
      </c>
      <c r="U5" s="251" t="s">
        <v>65</v>
      </c>
      <c r="V5" s="252" t="s">
        <v>70</v>
      </c>
      <c r="W5" s="252" t="s">
        <v>71</v>
      </c>
      <c r="X5" s="252" t="s">
        <v>72</v>
      </c>
      <c r="Y5" s="247" t="s">
        <v>73</v>
      </c>
      <c r="Z5" s="247" t="s">
        <v>74</v>
      </c>
      <c r="AA5" s="247" t="s">
        <v>65</v>
      </c>
      <c r="AB5" s="247"/>
    </row>
    <row r="6" ht="24" customHeight="1" spans="1:28">
      <c r="A6" s="241"/>
      <c r="B6" s="242"/>
      <c r="C6" s="241"/>
      <c r="D6" s="241" t="s">
        <v>75</v>
      </c>
      <c r="E6" s="241" t="s">
        <v>76</v>
      </c>
      <c r="F6" s="248" t="s">
        <v>77</v>
      </c>
      <c r="G6" s="248" t="s">
        <v>77</v>
      </c>
      <c r="H6" s="248" t="s">
        <v>77</v>
      </c>
      <c r="I6" s="248" t="s">
        <v>77</v>
      </c>
      <c r="J6" s="248" t="s">
        <v>77</v>
      </c>
      <c r="K6" s="249"/>
      <c r="L6" s="248" t="s">
        <v>77</v>
      </c>
      <c r="M6" s="248" t="s">
        <v>55</v>
      </c>
      <c r="N6" s="248" t="s">
        <v>55</v>
      </c>
      <c r="O6" s="250"/>
      <c r="P6" s="241"/>
      <c r="Q6" s="250"/>
      <c r="R6" s="253"/>
      <c r="S6" s="250"/>
      <c r="T6" s="253"/>
      <c r="U6" s="253"/>
      <c r="V6" s="252"/>
      <c r="W6" s="252"/>
      <c r="X6" s="252"/>
      <c r="Y6" s="247"/>
      <c r="Z6" s="247"/>
      <c r="AA6" s="247"/>
      <c r="AB6" s="247"/>
    </row>
    <row r="7" s="230" customFormat="1" ht="18" customHeight="1" spans="1:28">
      <c r="A7" s="254" t="s">
        <v>35</v>
      </c>
      <c r="B7" s="254"/>
      <c r="C7" s="254"/>
      <c r="D7" s="255">
        <f t="shared" ref="D7:AB7" si="0">SUM(D8+D18+D27)</f>
        <v>0</v>
      </c>
      <c r="E7" s="255">
        <f t="shared" si="0"/>
        <v>0</v>
      </c>
      <c r="F7" s="255">
        <f t="shared" si="0"/>
        <v>0</v>
      </c>
      <c r="G7" s="255">
        <f t="shared" si="0"/>
        <v>0</v>
      </c>
      <c r="H7" s="255">
        <f t="shared" si="0"/>
        <v>0</v>
      </c>
      <c r="I7" s="255">
        <f t="shared" si="0"/>
        <v>0</v>
      </c>
      <c r="J7" s="255">
        <f t="shared" si="0"/>
        <v>0</v>
      </c>
      <c r="K7" s="255">
        <f t="shared" si="0"/>
        <v>0</v>
      </c>
      <c r="L7" s="255">
        <f t="shared" si="0"/>
        <v>0</v>
      </c>
      <c r="M7" s="255">
        <f t="shared" si="0"/>
        <v>0</v>
      </c>
      <c r="N7" s="255">
        <f t="shared" si="0"/>
        <v>0</v>
      </c>
      <c r="O7" s="255">
        <f t="shared" si="0"/>
        <v>0</v>
      </c>
      <c r="P7" s="255">
        <f t="shared" si="0"/>
        <v>0</v>
      </c>
      <c r="Q7" s="255">
        <f t="shared" si="0"/>
        <v>0</v>
      </c>
      <c r="R7" s="255">
        <f t="shared" si="0"/>
        <v>0</v>
      </c>
      <c r="S7" s="255">
        <f t="shared" si="0"/>
        <v>0</v>
      </c>
      <c r="T7" s="255">
        <f t="shared" si="0"/>
        <v>0</v>
      </c>
      <c r="U7" s="255">
        <f t="shared" si="0"/>
        <v>0</v>
      </c>
      <c r="V7" s="255">
        <f t="shared" si="0"/>
        <v>0</v>
      </c>
      <c r="W7" s="255">
        <f t="shared" si="0"/>
        <v>0</v>
      </c>
      <c r="X7" s="255">
        <f t="shared" si="0"/>
        <v>0</v>
      </c>
      <c r="Y7" s="255">
        <f t="shared" si="0"/>
        <v>0</v>
      </c>
      <c r="Z7" s="255">
        <f t="shared" si="0"/>
        <v>0</v>
      </c>
      <c r="AA7" s="255">
        <f t="shared" si="0"/>
        <v>0</v>
      </c>
      <c r="AB7" s="256">
        <f t="shared" si="0"/>
        <v>0</v>
      </c>
    </row>
    <row r="8" s="231" customFormat="1" ht="18" customHeight="1" spans="1:28">
      <c r="A8" s="257" t="s">
        <v>36</v>
      </c>
      <c r="B8" s="258"/>
      <c r="C8" s="259"/>
      <c r="D8" s="260">
        <f>SUM(D9:D15)</f>
        <v>0</v>
      </c>
      <c r="E8" s="260">
        <f t="shared" ref="E8:AB8" si="1">SUM(E9:E17)</f>
        <v>0</v>
      </c>
      <c r="F8" s="260">
        <f t="shared" si="1"/>
        <v>0</v>
      </c>
      <c r="G8" s="260">
        <f t="shared" si="1"/>
        <v>0</v>
      </c>
      <c r="H8" s="260">
        <f t="shared" si="1"/>
        <v>0</v>
      </c>
      <c r="I8" s="260">
        <f t="shared" si="1"/>
        <v>0</v>
      </c>
      <c r="J8" s="260">
        <f t="shared" si="1"/>
        <v>0</v>
      </c>
      <c r="K8" s="260">
        <f t="shared" si="1"/>
        <v>0</v>
      </c>
      <c r="L8" s="260">
        <f t="shared" si="1"/>
        <v>0</v>
      </c>
      <c r="M8" s="260">
        <f t="shared" si="1"/>
        <v>0</v>
      </c>
      <c r="N8" s="260">
        <f t="shared" si="1"/>
        <v>0</v>
      </c>
      <c r="O8" s="260">
        <f t="shared" si="1"/>
        <v>0</v>
      </c>
      <c r="P8" s="260">
        <f t="shared" si="1"/>
        <v>0</v>
      </c>
      <c r="Q8" s="260">
        <f t="shared" si="1"/>
        <v>0</v>
      </c>
      <c r="R8" s="260">
        <f t="shared" si="1"/>
        <v>0</v>
      </c>
      <c r="S8" s="260">
        <f t="shared" si="1"/>
        <v>0</v>
      </c>
      <c r="T8" s="260">
        <f t="shared" si="1"/>
        <v>0</v>
      </c>
      <c r="U8" s="260">
        <f t="shared" si="1"/>
        <v>0</v>
      </c>
      <c r="V8" s="260">
        <f t="shared" si="1"/>
        <v>0</v>
      </c>
      <c r="W8" s="260">
        <f t="shared" si="1"/>
        <v>0</v>
      </c>
      <c r="X8" s="260">
        <f t="shared" si="1"/>
        <v>0</v>
      </c>
      <c r="Y8" s="260">
        <f t="shared" si="1"/>
        <v>0</v>
      </c>
      <c r="Z8" s="260">
        <f t="shared" si="1"/>
        <v>0</v>
      </c>
      <c r="AA8" s="260">
        <f t="shared" si="1"/>
        <v>0</v>
      </c>
      <c r="AB8" s="260">
        <f t="shared" si="1"/>
        <v>0</v>
      </c>
    </row>
    <row r="9" s="232" customFormat="1" ht="18" customHeight="1" spans="1:28">
      <c r="A9" s="261"/>
      <c r="B9" s="262"/>
      <c r="C9" s="262" t="s">
        <v>78</v>
      </c>
      <c r="D9" s="262"/>
      <c r="E9" s="262"/>
      <c r="F9" s="262"/>
      <c r="G9" s="262"/>
      <c r="H9" s="263"/>
      <c r="I9" s="262"/>
      <c r="J9" s="262"/>
      <c r="K9" s="264"/>
      <c r="L9" s="262"/>
      <c r="M9" s="265"/>
      <c r="N9" s="266"/>
      <c r="O9" s="267">
        <f t="shared" ref="O9:O21" si="2">SUM(D9:N9)</f>
        <v>0</v>
      </c>
      <c r="P9" s="268">
        <f t="shared" ref="P9:P21" si="3">O9*12</f>
        <v>0</v>
      </c>
      <c r="Q9" s="267"/>
      <c r="R9" s="267"/>
      <c r="S9" s="269"/>
      <c r="T9" s="269"/>
      <c r="U9" s="270">
        <f t="shared" ref="U9:U21" si="4">Q9+R9+S9+T9</f>
        <v>0</v>
      </c>
      <c r="V9" s="271"/>
      <c r="W9" s="271"/>
      <c r="X9" s="271"/>
      <c r="Y9" s="271"/>
      <c r="Z9" s="267">
        <f t="shared" ref="Z9:Z21" si="5">SUM(V9:Y9)</f>
        <v>0</v>
      </c>
      <c r="AA9" s="268">
        <f t="shared" ref="AA9:AA21" si="6">Z9*12</f>
        <v>0</v>
      </c>
      <c r="AB9" s="267">
        <f t="shared" ref="AB9:AB21" si="7">P9+U9+AA9</f>
        <v>0</v>
      </c>
    </row>
    <row r="10" s="232" customFormat="1" ht="18" customHeight="1" spans="1:28">
      <c r="A10" s="261"/>
      <c r="B10" s="262"/>
      <c r="C10" s="262" t="s">
        <v>79</v>
      </c>
      <c r="D10" s="262"/>
      <c r="E10" s="262"/>
      <c r="F10" s="262"/>
      <c r="G10" s="262"/>
      <c r="H10" s="263"/>
      <c r="I10" s="262"/>
      <c r="J10" s="262"/>
      <c r="K10" s="264"/>
      <c r="L10" s="262"/>
      <c r="M10" s="265"/>
      <c r="N10" s="266"/>
      <c r="O10" s="267">
        <f t="shared" si="2"/>
        <v>0</v>
      </c>
      <c r="P10" s="268">
        <f t="shared" si="3"/>
        <v>0</v>
      </c>
      <c r="Q10" s="267"/>
      <c r="R10" s="267"/>
      <c r="S10" s="269"/>
      <c r="T10" s="269"/>
      <c r="U10" s="270">
        <f t="shared" si="4"/>
        <v>0</v>
      </c>
      <c r="V10" s="271"/>
      <c r="W10" s="271"/>
      <c r="X10" s="271"/>
      <c r="Y10" s="271"/>
      <c r="Z10" s="267">
        <f t="shared" si="5"/>
        <v>0</v>
      </c>
      <c r="AA10" s="268">
        <f t="shared" si="6"/>
        <v>0</v>
      </c>
      <c r="AB10" s="267">
        <f t="shared" si="7"/>
        <v>0</v>
      </c>
    </row>
    <row r="11" s="232" customFormat="1" ht="18" customHeight="1" spans="1:28">
      <c r="A11" s="261"/>
      <c r="B11" s="262"/>
      <c r="C11" s="262" t="s">
        <v>80</v>
      </c>
      <c r="D11" s="262"/>
      <c r="E11" s="262"/>
      <c r="F11" s="262"/>
      <c r="G11" s="262"/>
      <c r="H11" s="263"/>
      <c r="I11" s="262"/>
      <c r="J11" s="262"/>
      <c r="K11" s="262"/>
      <c r="L11" s="262"/>
      <c r="M11" s="265"/>
      <c r="N11" s="272"/>
      <c r="O11" s="267">
        <f t="shared" si="2"/>
        <v>0</v>
      </c>
      <c r="P11" s="268">
        <f t="shared" si="3"/>
        <v>0</v>
      </c>
      <c r="Q11" s="267"/>
      <c r="R11" s="267"/>
      <c r="S11" s="269"/>
      <c r="T11" s="269"/>
      <c r="U11" s="270">
        <f t="shared" si="4"/>
        <v>0</v>
      </c>
      <c r="V11" s="271"/>
      <c r="W11" s="271"/>
      <c r="X11" s="271"/>
      <c r="Y11" s="271"/>
      <c r="Z11" s="267">
        <f t="shared" si="5"/>
        <v>0</v>
      </c>
      <c r="AA11" s="268">
        <f t="shared" si="6"/>
        <v>0</v>
      </c>
      <c r="AB11" s="267">
        <f t="shared" si="7"/>
        <v>0</v>
      </c>
    </row>
    <row r="12" s="232" customFormat="1" ht="18" customHeight="1" spans="1:28">
      <c r="A12" s="261"/>
      <c r="B12" s="262"/>
      <c r="C12" s="262" t="s">
        <v>81</v>
      </c>
      <c r="D12" s="262"/>
      <c r="E12" s="262"/>
      <c r="F12" s="262"/>
      <c r="G12" s="262"/>
      <c r="H12" s="263"/>
      <c r="I12" s="262"/>
      <c r="J12" s="262"/>
      <c r="K12" s="262"/>
      <c r="L12" s="262"/>
      <c r="M12" s="265"/>
      <c r="N12" s="273"/>
      <c r="O12" s="267">
        <f t="shared" si="2"/>
        <v>0</v>
      </c>
      <c r="P12" s="268">
        <f t="shared" si="3"/>
        <v>0</v>
      </c>
      <c r="Q12" s="267"/>
      <c r="R12" s="267"/>
      <c r="S12" s="269"/>
      <c r="T12" s="269"/>
      <c r="U12" s="270">
        <f t="shared" si="4"/>
        <v>0</v>
      </c>
      <c r="V12" s="271"/>
      <c r="W12" s="271"/>
      <c r="X12" s="271"/>
      <c r="Y12" s="271"/>
      <c r="Z12" s="267">
        <f t="shared" si="5"/>
        <v>0</v>
      </c>
      <c r="AA12" s="268">
        <f t="shared" si="6"/>
        <v>0</v>
      </c>
      <c r="AB12" s="267">
        <f t="shared" si="7"/>
        <v>0</v>
      </c>
    </row>
    <row r="13" s="232" customFormat="1" ht="18" customHeight="1" spans="1:28">
      <c r="A13" s="261"/>
      <c r="B13" s="262"/>
      <c r="C13" s="262"/>
      <c r="D13" s="262"/>
      <c r="E13" s="262"/>
      <c r="F13" s="262"/>
      <c r="G13" s="262"/>
      <c r="H13" s="263"/>
      <c r="I13" s="262"/>
      <c r="J13" s="262"/>
      <c r="K13" s="262"/>
      <c r="L13" s="262"/>
      <c r="M13" s="265"/>
      <c r="N13" s="272"/>
      <c r="O13" s="267">
        <f t="shared" si="2"/>
        <v>0</v>
      </c>
      <c r="P13" s="268">
        <f t="shared" si="3"/>
        <v>0</v>
      </c>
      <c r="Q13" s="267"/>
      <c r="R13" s="267"/>
      <c r="S13" s="269"/>
      <c r="T13" s="269"/>
      <c r="U13" s="270">
        <f t="shared" si="4"/>
        <v>0</v>
      </c>
      <c r="V13" s="271"/>
      <c r="W13" s="271"/>
      <c r="X13" s="271"/>
      <c r="Y13" s="271"/>
      <c r="Z13" s="267">
        <f t="shared" si="5"/>
        <v>0</v>
      </c>
      <c r="AA13" s="268">
        <f t="shared" si="6"/>
        <v>0</v>
      </c>
      <c r="AB13" s="267">
        <f t="shared" si="7"/>
        <v>0</v>
      </c>
    </row>
    <row r="14" s="232" customFormat="1" ht="18" customHeight="1" spans="1:28">
      <c r="A14" s="261"/>
      <c r="B14" s="262"/>
      <c r="C14" s="262"/>
      <c r="D14" s="262"/>
      <c r="E14" s="262"/>
      <c r="F14" s="262"/>
      <c r="G14" s="262"/>
      <c r="H14" s="263"/>
      <c r="I14" s="262"/>
      <c r="J14" s="262"/>
      <c r="K14" s="262"/>
      <c r="L14" s="262"/>
      <c r="M14" s="265"/>
      <c r="N14" s="272"/>
      <c r="O14" s="267">
        <f t="shared" si="2"/>
        <v>0</v>
      </c>
      <c r="P14" s="268">
        <f t="shared" si="3"/>
        <v>0</v>
      </c>
      <c r="Q14" s="267"/>
      <c r="R14" s="267"/>
      <c r="S14" s="269"/>
      <c r="T14" s="269"/>
      <c r="U14" s="270">
        <f t="shared" si="4"/>
        <v>0</v>
      </c>
      <c r="V14" s="271"/>
      <c r="W14" s="271"/>
      <c r="X14" s="271"/>
      <c r="Y14" s="271"/>
      <c r="Z14" s="267">
        <f t="shared" si="5"/>
        <v>0</v>
      </c>
      <c r="AA14" s="268">
        <f t="shared" si="6"/>
        <v>0</v>
      </c>
      <c r="AB14" s="267">
        <f t="shared" si="7"/>
        <v>0</v>
      </c>
    </row>
    <row r="15" s="233" customFormat="1" ht="18" customHeight="1" spans="1:28">
      <c r="A15" s="261"/>
      <c r="B15" s="262"/>
      <c r="C15" s="262"/>
      <c r="D15" s="262"/>
      <c r="E15" s="262"/>
      <c r="F15" s="262"/>
      <c r="G15" s="262"/>
      <c r="H15" s="263"/>
      <c r="I15" s="262"/>
      <c r="J15" s="262"/>
      <c r="K15" s="262"/>
      <c r="L15" s="262"/>
      <c r="M15" s="265"/>
      <c r="N15" s="274"/>
      <c r="O15" s="267">
        <f t="shared" si="2"/>
        <v>0</v>
      </c>
      <c r="P15" s="268">
        <f t="shared" si="3"/>
        <v>0</v>
      </c>
      <c r="Q15" s="267"/>
      <c r="R15" s="267"/>
      <c r="S15" s="269"/>
      <c r="T15" s="269"/>
      <c r="U15" s="270">
        <f t="shared" si="4"/>
        <v>0</v>
      </c>
      <c r="V15" s="271"/>
      <c r="W15" s="271"/>
      <c r="X15" s="271"/>
      <c r="Y15" s="271"/>
      <c r="Z15" s="267">
        <f t="shared" si="5"/>
        <v>0</v>
      </c>
      <c r="AA15" s="268">
        <f t="shared" si="6"/>
        <v>0</v>
      </c>
      <c r="AB15" s="267">
        <f t="shared" si="7"/>
        <v>0</v>
      </c>
    </row>
    <row r="16" s="234" customFormat="1" ht="18" customHeight="1" spans="1:28">
      <c r="A16" s="271"/>
      <c r="B16" s="262"/>
      <c r="C16" s="262"/>
      <c r="D16" s="262"/>
      <c r="E16" s="262"/>
      <c r="F16" s="262"/>
      <c r="G16" s="262"/>
      <c r="H16" s="263"/>
      <c r="I16" s="262"/>
      <c r="J16" s="262"/>
      <c r="K16" s="262"/>
      <c r="L16" s="262"/>
      <c r="M16" s="265"/>
      <c r="N16" s="275"/>
      <c r="O16" s="267">
        <f t="shared" si="2"/>
        <v>0</v>
      </c>
      <c r="P16" s="276">
        <f t="shared" si="3"/>
        <v>0</v>
      </c>
      <c r="Q16" s="267"/>
      <c r="R16" s="267"/>
      <c r="S16" s="269"/>
      <c r="T16" s="269"/>
      <c r="U16" s="270">
        <f t="shared" si="4"/>
        <v>0</v>
      </c>
      <c r="V16" s="277"/>
      <c r="W16" s="277"/>
      <c r="X16" s="277"/>
      <c r="Y16" s="277"/>
      <c r="Z16" s="267">
        <f t="shared" si="5"/>
        <v>0</v>
      </c>
      <c r="AA16" s="268">
        <f t="shared" si="6"/>
        <v>0</v>
      </c>
      <c r="AB16" s="267">
        <f t="shared" si="7"/>
        <v>0</v>
      </c>
    </row>
    <row r="17" s="234" customFormat="1" ht="18" customHeight="1" spans="1:28">
      <c r="A17" s="271"/>
      <c r="B17" s="278"/>
      <c r="C17" s="278"/>
      <c r="D17" s="278"/>
      <c r="E17" s="262"/>
      <c r="F17" s="262"/>
      <c r="G17" s="262"/>
      <c r="H17" s="263"/>
      <c r="I17" s="262"/>
      <c r="J17" s="262"/>
      <c r="K17" s="262"/>
      <c r="L17" s="262"/>
      <c r="M17" s="265"/>
      <c r="N17" s="275"/>
      <c r="O17" s="267">
        <f t="shared" si="2"/>
        <v>0</v>
      </c>
      <c r="P17" s="276">
        <f t="shared" si="3"/>
        <v>0</v>
      </c>
      <c r="Q17" s="267"/>
      <c r="R17" s="267"/>
      <c r="S17" s="269"/>
      <c r="T17" s="269"/>
      <c r="U17" s="270">
        <f t="shared" si="4"/>
        <v>0</v>
      </c>
      <c r="V17" s="277"/>
      <c r="W17" s="277"/>
      <c r="X17" s="277"/>
      <c r="Y17" s="277"/>
      <c r="Z17" s="267">
        <f t="shared" si="5"/>
        <v>0</v>
      </c>
      <c r="AA17" s="268">
        <f t="shared" si="6"/>
        <v>0</v>
      </c>
      <c r="AB17" s="267">
        <f t="shared" si="7"/>
        <v>0</v>
      </c>
    </row>
    <row r="18" s="231" customFormat="1" ht="18" customHeight="1" spans="1:28">
      <c r="A18" s="257" t="s">
        <v>37</v>
      </c>
      <c r="B18" s="258"/>
      <c r="C18" s="259"/>
      <c r="D18" s="260">
        <f t="shared" ref="D18:J18" si="8">SUM(D19:D26)</f>
        <v>0</v>
      </c>
      <c r="E18" s="260">
        <f t="shared" si="8"/>
        <v>0</v>
      </c>
      <c r="F18" s="260">
        <f t="shared" si="8"/>
        <v>0</v>
      </c>
      <c r="G18" s="260">
        <f t="shared" si="8"/>
        <v>0</v>
      </c>
      <c r="H18" s="260">
        <f t="shared" si="8"/>
        <v>0</v>
      </c>
      <c r="I18" s="260">
        <f t="shared" si="8"/>
        <v>0</v>
      </c>
      <c r="J18" s="260">
        <f t="shared" si="8"/>
        <v>0</v>
      </c>
      <c r="K18" s="260"/>
      <c r="L18" s="260">
        <f t="shared" ref="L18:AB18" si="9">SUM(L19:L26)</f>
        <v>0</v>
      </c>
      <c r="M18" s="260">
        <f t="shared" si="9"/>
        <v>0</v>
      </c>
      <c r="N18" s="260">
        <f t="shared" si="9"/>
        <v>0</v>
      </c>
      <c r="O18" s="260">
        <f t="shared" si="9"/>
        <v>0</v>
      </c>
      <c r="P18" s="260">
        <f t="shared" si="9"/>
        <v>0</v>
      </c>
      <c r="Q18" s="260">
        <f t="shared" si="9"/>
        <v>0</v>
      </c>
      <c r="R18" s="260">
        <f t="shared" si="9"/>
        <v>0</v>
      </c>
      <c r="S18" s="260">
        <f t="shared" si="9"/>
        <v>0</v>
      </c>
      <c r="T18" s="260">
        <f t="shared" si="9"/>
        <v>0</v>
      </c>
      <c r="U18" s="260">
        <f t="shared" si="9"/>
        <v>0</v>
      </c>
      <c r="V18" s="260">
        <f t="shared" si="9"/>
        <v>0</v>
      </c>
      <c r="W18" s="260">
        <f t="shared" si="9"/>
        <v>0</v>
      </c>
      <c r="X18" s="260">
        <f t="shared" si="9"/>
        <v>0</v>
      </c>
      <c r="Y18" s="260">
        <f t="shared" si="9"/>
        <v>0</v>
      </c>
      <c r="Z18" s="260">
        <f t="shared" si="9"/>
        <v>0</v>
      </c>
      <c r="AA18" s="260">
        <f t="shared" si="9"/>
        <v>0</v>
      </c>
      <c r="AB18" s="260">
        <f t="shared" si="9"/>
        <v>0</v>
      </c>
    </row>
    <row r="19" customFormat="1" ht="18" customHeight="1" spans="1:28">
      <c r="A19" s="279"/>
      <c r="B19" s="280"/>
      <c r="C19" s="280"/>
      <c r="D19" s="280"/>
      <c r="E19" s="281"/>
      <c r="F19" s="282"/>
      <c r="G19" s="283"/>
      <c r="H19" s="284"/>
      <c r="I19" s="283"/>
      <c r="J19" s="283"/>
      <c r="K19" s="283"/>
      <c r="L19" s="285"/>
      <c r="M19" s="285"/>
      <c r="N19" s="283"/>
      <c r="O19" s="286">
        <f t="shared" ref="O19:O26" si="10">SUM(D19:N19)</f>
        <v>0</v>
      </c>
      <c r="P19" s="276">
        <f t="shared" ref="P19:P26" si="11">O19*12</f>
        <v>0</v>
      </c>
      <c r="Q19" s="286"/>
      <c r="R19" s="286"/>
      <c r="S19" s="287"/>
      <c r="T19" s="287"/>
      <c r="U19" s="270">
        <f t="shared" ref="U19:U26" si="12">Q19+R19+S19+T19</f>
        <v>0</v>
      </c>
      <c r="V19" s="288"/>
      <c r="W19" s="279"/>
      <c r="X19" s="279"/>
      <c r="Y19" s="279"/>
      <c r="Z19" s="286">
        <f t="shared" ref="Z19:Z26" si="13">SUM(V19:Y19)</f>
        <v>0</v>
      </c>
      <c r="AA19" s="268">
        <f t="shared" ref="AA19:AA26" si="14">Z19*12</f>
        <v>0</v>
      </c>
      <c r="AB19" s="286">
        <f t="shared" ref="AB19:AB26" si="15">P19+U19+AA19</f>
        <v>0</v>
      </c>
    </row>
    <row r="20" customFormat="1" ht="18" customHeight="1" spans="1:28">
      <c r="A20" s="279"/>
      <c r="B20" s="280"/>
      <c r="C20" s="280"/>
      <c r="D20" s="280"/>
      <c r="E20" s="281"/>
      <c r="F20" s="282"/>
      <c r="G20" s="283"/>
      <c r="H20" s="284"/>
      <c r="I20" s="283"/>
      <c r="J20" s="283"/>
      <c r="K20" s="283"/>
      <c r="L20" s="285"/>
      <c r="M20" s="285"/>
      <c r="N20" s="283"/>
      <c r="O20" s="286">
        <f t="shared" si="10"/>
        <v>0</v>
      </c>
      <c r="P20" s="276">
        <f t="shared" si="11"/>
        <v>0</v>
      </c>
      <c r="Q20" s="286"/>
      <c r="R20" s="286"/>
      <c r="S20" s="287"/>
      <c r="T20" s="287"/>
      <c r="U20" s="270">
        <f t="shared" si="12"/>
        <v>0</v>
      </c>
      <c r="V20" s="288"/>
      <c r="W20" s="279"/>
      <c r="X20" s="279"/>
      <c r="Y20" s="279"/>
      <c r="Z20" s="286">
        <f t="shared" si="13"/>
        <v>0</v>
      </c>
      <c r="AA20" s="268">
        <f t="shared" si="14"/>
        <v>0</v>
      </c>
      <c r="AB20" s="286">
        <f t="shared" si="15"/>
        <v>0</v>
      </c>
    </row>
    <row r="21" customFormat="1" ht="18" customHeight="1" spans="1:28">
      <c r="A21" s="279"/>
      <c r="B21" s="280"/>
      <c r="C21" s="280"/>
      <c r="D21" s="280"/>
      <c r="E21" s="281"/>
      <c r="F21" s="282"/>
      <c r="G21" s="283"/>
      <c r="H21" s="284"/>
      <c r="I21" s="283"/>
      <c r="J21" s="283"/>
      <c r="K21" s="283"/>
      <c r="L21" s="285"/>
      <c r="M21" s="285"/>
      <c r="N21" s="283"/>
      <c r="O21" s="286">
        <f t="shared" si="10"/>
        <v>0</v>
      </c>
      <c r="P21" s="276">
        <f t="shared" si="11"/>
        <v>0</v>
      </c>
      <c r="Q21" s="286"/>
      <c r="R21" s="286"/>
      <c r="S21" s="287"/>
      <c r="T21" s="287"/>
      <c r="U21" s="270">
        <f t="shared" si="12"/>
        <v>0</v>
      </c>
      <c r="V21" s="288"/>
      <c r="W21" s="279"/>
      <c r="X21" s="279"/>
      <c r="Y21" s="279"/>
      <c r="Z21" s="286">
        <f t="shared" si="13"/>
        <v>0</v>
      </c>
      <c r="AA21" s="268">
        <f t="shared" si="14"/>
        <v>0</v>
      </c>
      <c r="AB21" s="286">
        <f t="shared" si="15"/>
        <v>0</v>
      </c>
    </row>
    <row r="22" customFormat="1" ht="18" customHeight="1" spans="1:28">
      <c r="A22" s="279"/>
      <c r="B22" s="280"/>
      <c r="C22" s="280"/>
      <c r="D22" s="280"/>
      <c r="E22" s="281"/>
      <c r="F22" s="282"/>
      <c r="G22" s="283"/>
      <c r="H22" s="284"/>
      <c r="I22" s="283"/>
      <c r="J22" s="283"/>
      <c r="K22" s="283"/>
      <c r="L22" s="285"/>
      <c r="M22" s="285"/>
      <c r="N22" s="283"/>
      <c r="O22" s="286">
        <f t="shared" si="10"/>
        <v>0</v>
      </c>
      <c r="P22" s="276">
        <f t="shared" si="11"/>
        <v>0</v>
      </c>
      <c r="Q22" s="286"/>
      <c r="R22" s="286"/>
      <c r="S22" s="287"/>
      <c r="T22" s="287"/>
      <c r="U22" s="270">
        <f t="shared" si="12"/>
        <v>0</v>
      </c>
      <c r="V22" s="288"/>
      <c r="W22" s="279"/>
      <c r="X22" s="279"/>
      <c r="Y22" s="279"/>
      <c r="Z22" s="286">
        <f t="shared" si="13"/>
        <v>0</v>
      </c>
      <c r="AA22" s="268">
        <f t="shared" si="14"/>
        <v>0</v>
      </c>
      <c r="AB22" s="286">
        <f t="shared" si="15"/>
        <v>0</v>
      </c>
    </row>
    <row r="23" customFormat="1" ht="18" customHeight="1" spans="1:28">
      <c r="A23" s="279"/>
      <c r="B23" s="280"/>
      <c r="C23" s="280"/>
      <c r="D23" s="280"/>
      <c r="E23" s="281"/>
      <c r="F23" s="282"/>
      <c r="G23" s="283"/>
      <c r="H23" s="284"/>
      <c r="I23" s="283"/>
      <c r="J23" s="283"/>
      <c r="K23" s="283"/>
      <c r="L23" s="285"/>
      <c r="M23" s="285"/>
      <c r="N23" s="283"/>
      <c r="O23" s="286">
        <f t="shared" si="10"/>
        <v>0</v>
      </c>
      <c r="P23" s="276">
        <f t="shared" si="11"/>
        <v>0</v>
      </c>
      <c r="Q23" s="286"/>
      <c r="R23" s="286"/>
      <c r="S23" s="287"/>
      <c r="T23" s="287"/>
      <c r="U23" s="270">
        <f t="shared" si="12"/>
        <v>0</v>
      </c>
      <c r="V23" s="288"/>
      <c r="W23" s="279"/>
      <c r="X23" s="279"/>
      <c r="Y23" s="279"/>
      <c r="Z23" s="286">
        <f t="shared" si="13"/>
        <v>0</v>
      </c>
      <c r="AA23" s="268">
        <f t="shared" si="14"/>
        <v>0</v>
      </c>
      <c r="AB23" s="286">
        <f t="shared" si="15"/>
        <v>0</v>
      </c>
    </row>
    <row r="24" customFormat="1" ht="18" customHeight="1" spans="1:28">
      <c r="A24" s="279"/>
      <c r="B24" s="280"/>
      <c r="C24" s="280"/>
      <c r="D24" s="289"/>
      <c r="E24" s="281"/>
      <c r="F24" s="282"/>
      <c r="G24" s="283"/>
      <c r="H24" s="284"/>
      <c r="I24" s="283"/>
      <c r="J24" s="283"/>
      <c r="K24" s="283"/>
      <c r="L24" s="285"/>
      <c r="M24" s="285"/>
      <c r="N24" s="283"/>
      <c r="O24" s="286">
        <f t="shared" si="10"/>
        <v>0</v>
      </c>
      <c r="P24" s="276">
        <f t="shared" si="11"/>
        <v>0</v>
      </c>
      <c r="Q24" s="286"/>
      <c r="R24" s="286"/>
      <c r="S24" s="287"/>
      <c r="T24" s="287"/>
      <c r="U24" s="270">
        <f t="shared" si="12"/>
        <v>0</v>
      </c>
      <c r="V24" s="288"/>
      <c r="W24" s="279"/>
      <c r="X24" s="279"/>
      <c r="Y24" s="279"/>
      <c r="Z24" s="286">
        <f t="shared" si="13"/>
        <v>0</v>
      </c>
      <c r="AA24" s="268">
        <f t="shared" si="14"/>
        <v>0</v>
      </c>
      <c r="AB24" s="286">
        <f t="shared" si="15"/>
        <v>0</v>
      </c>
    </row>
    <row r="25" customFormat="1" ht="18" customHeight="1" spans="1:28">
      <c r="A25" s="279"/>
      <c r="B25" s="280"/>
      <c r="C25" s="280"/>
      <c r="D25" s="282"/>
      <c r="E25" s="281"/>
      <c r="F25" s="282"/>
      <c r="G25" s="283"/>
      <c r="H25" s="284"/>
      <c r="I25" s="283"/>
      <c r="J25" s="283"/>
      <c r="K25" s="283"/>
      <c r="L25" s="285"/>
      <c r="M25" s="285"/>
      <c r="N25" s="283"/>
      <c r="O25" s="286">
        <f t="shared" si="10"/>
        <v>0</v>
      </c>
      <c r="P25" s="276">
        <f t="shared" si="11"/>
        <v>0</v>
      </c>
      <c r="Q25" s="286"/>
      <c r="R25" s="286"/>
      <c r="S25" s="287"/>
      <c r="T25" s="287"/>
      <c r="U25" s="270">
        <f t="shared" si="12"/>
        <v>0</v>
      </c>
      <c r="V25" s="288"/>
      <c r="W25" s="279"/>
      <c r="X25" s="279"/>
      <c r="Y25" s="279"/>
      <c r="Z25" s="286">
        <f t="shared" si="13"/>
        <v>0</v>
      </c>
      <c r="AA25" s="268">
        <f t="shared" si="14"/>
        <v>0</v>
      </c>
      <c r="AB25" s="286">
        <f t="shared" si="15"/>
        <v>0</v>
      </c>
    </row>
    <row r="26" customFormat="1" ht="18" customHeight="1" spans="1:28">
      <c r="A26" s="279"/>
      <c r="B26" s="280"/>
      <c r="C26" s="280"/>
      <c r="D26" s="283"/>
      <c r="E26" s="281"/>
      <c r="F26" s="283"/>
      <c r="G26" s="283"/>
      <c r="H26" s="283"/>
      <c r="I26" s="283"/>
      <c r="J26" s="283"/>
      <c r="K26" s="283"/>
      <c r="L26" s="283"/>
      <c r="M26" s="283"/>
      <c r="N26" s="283"/>
      <c r="O26" s="286">
        <f t="shared" si="10"/>
        <v>0</v>
      </c>
      <c r="P26" s="276">
        <f t="shared" si="11"/>
        <v>0</v>
      </c>
      <c r="Q26" s="286"/>
      <c r="R26" s="286"/>
      <c r="S26" s="287"/>
      <c r="T26" s="287"/>
      <c r="U26" s="270">
        <f t="shared" si="12"/>
        <v>0</v>
      </c>
      <c r="V26" s="288"/>
      <c r="W26" s="279"/>
      <c r="X26" s="279"/>
      <c r="Y26" s="279"/>
      <c r="Z26" s="286">
        <f t="shared" si="13"/>
        <v>0</v>
      </c>
      <c r="AA26" s="268">
        <f t="shared" si="14"/>
        <v>0</v>
      </c>
      <c r="AB26" s="286">
        <f t="shared" si="15"/>
        <v>0</v>
      </c>
    </row>
    <row r="27" s="231" customFormat="1" ht="18" customHeight="1" spans="1:28">
      <c r="A27" s="257" t="s">
        <v>38</v>
      </c>
      <c r="B27" s="258"/>
      <c r="C27" s="259"/>
      <c r="D27" s="260">
        <f t="shared" ref="D27:J27" si="16">SUM(D28:D34)</f>
        <v>0</v>
      </c>
      <c r="E27" s="260">
        <f t="shared" si="16"/>
        <v>0</v>
      </c>
      <c r="F27" s="260">
        <f t="shared" si="16"/>
        <v>0</v>
      </c>
      <c r="G27" s="260">
        <f t="shared" si="16"/>
        <v>0</v>
      </c>
      <c r="H27" s="260">
        <f t="shared" si="16"/>
        <v>0</v>
      </c>
      <c r="I27" s="260">
        <f t="shared" si="16"/>
        <v>0</v>
      </c>
      <c r="J27" s="260">
        <f t="shared" si="16"/>
        <v>0</v>
      </c>
      <c r="K27" s="260"/>
      <c r="L27" s="260">
        <f t="shared" ref="L27:AB27" si="17">SUM(L28:L34)</f>
        <v>0</v>
      </c>
      <c r="M27" s="260">
        <f t="shared" si="17"/>
        <v>0</v>
      </c>
      <c r="N27" s="260">
        <f t="shared" si="17"/>
        <v>0</v>
      </c>
      <c r="O27" s="260">
        <f t="shared" si="17"/>
        <v>0</v>
      </c>
      <c r="P27" s="260">
        <f t="shared" si="17"/>
        <v>0</v>
      </c>
      <c r="Q27" s="260">
        <f t="shared" si="17"/>
        <v>0</v>
      </c>
      <c r="R27" s="260">
        <f t="shared" si="17"/>
        <v>0</v>
      </c>
      <c r="S27" s="260">
        <f t="shared" si="17"/>
        <v>0</v>
      </c>
      <c r="T27" s="260">
        <f t="shared" si="17"/>
        <v>0</v>
      </c>
      <c r="U27" s="260">
        <f t="shared" si="17"/>
        <v>0</v>
      </c>
      <c r="V27" s="260">
        <f t="shared" si="17"/>
        <v>0</v>
      </c>
      <c r="W27" s="260">
        <f t="shared" si="17"/>
        <v>0</v>
      </c>
      <c r="X27" s="260">
        <f t="shared" si="17"/>
        <v>0</v>
      </c>
      <c r="Y27" s="260">
        <f t="shared" si="17"/>
        <v>0</v>
      </c>
      <c r="Z27" s="260">
        <f t="shared" si="17"/>
        <v>0</v>
      </c>
      <c r="AA27" s="260">
        <f t="shared" si="17"/>
        <v>0</v>
      </c>
      <c r="AB27" s="260">
        <f t="shared" si="17"/>
        <v>0</v>
      </c>
    </row>
    <row r="28" customFormat="1" ht="18" customHeight="1" spans="1:28">
      <c r="A28" s="279"/>
      <c r="B28" s="99"/>
      <c r="C28" s="262" t="s">
        <v>82</v>
      </c>
      <c r="D28" s="278"/>
      <c r="E28" s="278"/>
      <c r="F28" s="278"/>
      <c r="G28" s="287"/>
      <c r="H28" s="287"/>
      <c r="I28" s="287"/>
      <c r="J28" s="287"/>
      <c r="K28" s="287"/>
      <c r="L28" s="283"/>
      <c r="M28" s="283"/>
      <c r="N28" s="287"/>
      <c r="O28" s="286">
        <f t="shared" ref="O28:O34" si="18">SUM(D28:N28)</f>
        <v>0</v>
      </c>
      <c r="P28" s="276">
        <f t="shared" ref="P28:P34" si="19">O28*12</f>
        <v>0</v>
      </c>
      <c r="Q28" s="286"/>
      <c r="R28" s="286"/>
      <c r="S28" s="287"/>
      <c r="T28" s="287"/>
      <c r="U28" s="270">
        <f t="shared" ref="U28:U34" si="20">Q28+R28+S28+T28</f>
        <v>0</v>
      </c>
      <c r="V28" s="279"/>
      <c r="W28" s="279"/>
      <c r="X28" s="279"/>
      <c r="Y28" s="279"/>
      <c r="Z28" s="286">
        <f t="shared" ref="Z28:Z34" si="21">SUM(V28:Y28)</f>
        <v>0</v>
      </c>
      <c r="AA28" s="268">
        <f t="shared" ref="AA28:AA34" si="22">Z28*12</f>
        <v>0</v>
      </c>
      <c r="AB28" s="286">
        <f t="shared" ref="AB28:AB34" si="23">P28+U28+AA28</f>
        <v>0</v>
      </c>
    </row>
    <row r="29" customFormat="1" ht="18" customHeight="1" spans="1:28">
      <c r="A29" s="279"/>
      <c r="B29" s="99"/>
      <c r="C29" s="99"/>
      <c r="D29" s="278"/>
      <c r="E29" s="278"/>
      <c r="F29" s="278"/>
      <c r="G29" s="287"/>
      <c r="H29" s="287"/>
      <c r="I29" s="287"/>
      <c r="J29" s="287"/>
      <c r="K29" s="287"/>
      <c r="L29" s="283"/>
      <c r="M29" s="283"/>
      <c r="N29" s="287"/>
      <c r="O29" s="286">
        <f t="shared" si="18"/>
        <v>0</v>
      </c>
      <c r="P29" s="276">
        <f t="shared" si="19"/>
        <v>0</v>
      </c>
      <c r="Q29" s="286"/>
      <c r="R29" s="286"/>
      <c r="S29" s="287"/>
      <c r="T29" s="287"/>
      <c r="U29" s="270">
        <f t="shared" si="20"/>
        <v>0</v>
      </c>
      <c r="V29" s="279"/>
      <c r="W29" s="279"/>
      <c r="X29" s="279"/>
      <c r="Y29" s="279"/>
      <c r="Z29" s="286">
        <f t="shared" si="21"/>
        <v>0</v>
      </c>
      <c r="AA29" s="268">
        <f t="shared" si="22"/>
        <v>0</v>
      </c>
      <c r="AB29" s="286">
        <f t="shared" si="23"/>
        <v>0</v>
      </c>
    </row>
    <row r="30" customFormat="1" ht="18" customHeight="1" spans="1:28">
      <c r="A30" s="279"/>
      <c r="B30" s="99"/>
      <c r="C30" s="99"/>
      <c r="D30" s="278"/>
      <c r="E30" s="278"/>
      <c r="F30" s="278"/>
      <c r="G30" s="287"/>
      <c r="H30" s="287"/>
      <c r="I30" s="287"/>
      <c r="J30" s="287"/>
      <c r="K30" s="287"/>
      <c r="L30" s="283"/>
      <c r="M30" s="283"/>
      <c r="N30" s="287"/>
      <c r="O30" s="286">
        <f t="shared" si="18"/>
        <v>0</v>
      </c>
      <c r="P30" s="276">
        <f t="shared" si="19"/>
        <v>0</v>
      </c>
      <c r="Q30" s="286"/>
      <c r="R30" s="286"/>
      <c r="S30" s="287"/>
      <c r="T30" s="287"/>
      <c r="U30" s="270">
        <f t="shared" si="20"/>
        <v>0</v>
      </c>
      <c r="V30" s="279"/>
      <c r="W30" s="279"/>
      <c r="X30" s="279"/>
      <c r="Y30" s="279"/>
      <c r="Z30" s="286">
        <f t="shared" si="21"/>
        <v>0</v>
      </c>
      <c r="AA30" s="268">
        <f t="shared" si="22"/>
        <v>0</v>
      </c>
      <c r="AB30" s="286">
        <f t="shared" si="23"/>
        <v>0</v>
      </c>
    </row>
    <row r="31" customFormat="1" ht="18" customHeight="1" spans="1:28">
      <c r="A31" s="279"/>
      <c r="B31" s="99"/>
      <c r="C31" s="99"/>
      <c r="D31" s="278"/>
      <c r="E31" s="278"/>
      <c r="F31" s="278"/>
      <c r="G31" s="287"/>
      <c r="H31" s="287"/>
      <c r="I31" s="287"/>
      <c r="J31" s="287"/>
      <c r="K31" s="287"/>
      <c r="L31" s="283"/>
      <c r="M31" s="283"/>
      <c r="N31" s="287"/>
      <c r="O31" s="286">
        <f t="shared" si="18"/>
        <v>0</v>
      </c>
      <c r="P31" s="276">
        <f t="shared" si="19"/>
        <v>0</v>
      </c>
      <c r="Q31" s="286"/>
      <c r="R31" s="286"/>
      <c r="S31" s="287"/>
      <c r="T31" s="287"/>
      <c r="U31" s="270">
        <f t="shared" si="20"/>
        <v>0</v>
      </c>
      <c r="V31" s="279"/>
      <c r="W31" s="279"/>
      <c r="X31" s="279"/>
      <c r="Y31" s="279"/>
      <c r="Z31" s="286">
        <f t="shared" si="21"/>
        <v>0</v>
      </c>
      <c r="AA31" s="268">
        <f t="shared" si="22"/>
        <v>0</v>
      </c>
      <c r="AB31" s="286">
        <f t="shared" si="23"/>
        <v>0</v>
      </c>
    </row>
    <row r="32" customFormat="1" ht="18" customHeight="1" spans="1:28">
      <c r="A32" s="279"/>
      <c r="B32" s="99"/>
      <c r="C32" s="99"/>
      <c r="D32" s="278"/>
      <c r="E32" s="278"/>
      <c r="F32" s="278"/>
      <c r="G32" s="287"/>
      <c r="H32" s="287"/>
      <c r="I32" s="287"/>
      <c r="J32" s="287"/>
      <c r="K32" s="287"/>
      <c r="L32" s="283"/>
      <c r="M32" s="283"/>
      <c r="N32" s="287"/>
      <c r="O32" s="286">
        <f t="shared" si="18"/>
        <v>0</v>
      </c>
      <c r="P32" s="276">
        <f t="shared" si="19"/>
        <v>0</v>
      </c>
      <c r="Q32" s="286"/>
      <c r="R32" s="286"/>
      <c r="S32" s="287"/>
      <c r="T32" s="287"/>
      <c r="U32" s="270">
        <f t="shared" si="20"/>
        <v>0</v>
      </c>
      <c r="V32" s="279"/>
      <c r="W32" s="279"/>
      <c r="X32" s="279"/>
      <c r="Y32" s="279"/>
      <c r="Z32" s="286">
        <f t="shared" si="21"/>
        <v>0</v>
      </c>
      <c r="AA32" s="268">
        <f t="shared" si="22"/>
        <v>0</v>
      </c>
      <c r="AB32" s="286">
        <f t="shared" si="23"/>
        <v>0</v>
      </c>
    </row>
    <row r="33" customFormat="1" ht="18" customHeight="1" spans="1:28">
      <c r="A33" s="279"/>
      <c r="B33" s="99"/>
      <c r="C33" s="99"/>
      <c r="D33" s="278"/>
      <c r="E33" s="278"/>
      <c r="F33" s="278"/>
      <c r="G33" s="287"/>
      <c r="H33" s="287"/>
      <c r="I33" s="287"/>
      <c r="J33" s="287"/>
      <c r="K33" s="287"/>
      <c r="L33" s="283"/>
      <c r="M33" s="283"/>
      <c r="N33" s="287"/>
      <c r="O33" s="286">
        <f t="shared" si="18"/>
        <v>0</v>
      </c>
      <c r="P33" s="276">
        <f t="shared" si="19"/>
        <v>0</v>
      </c>
      <c r="Q33" s="286"/>
      <c r="R33" s="286"/>
      <c r="S33" s="287"/>
      <c r="T33" s="287"/>
      <c r="U33" s="270">
        <f t="shared" si="20"/>
        <v>0</v>
      </c>
      <c r="V33" s="279"/>
      <c r="W33" s="279"/>
      <c r="X33" s="279"/>
      <c r="Y33" s="279"/>
      <c r="Z33" s="286">
        <f t="shared" si="21"/>
        <v>0</v>
      </c>
      <c r="AA33" s="268">
        <f t="shared" si="22"/>
        <v>0</v>
      </c>
      <c r="AB33" s="286">
        <f t="shared" si="23"/>
        <v>0</v>
      </c>
    </row>
    <row r="34" ht="18" customHeight="1" spans="1:28">
      <c r="A34" s="279"/>
      <c r="B34" s="278"/>
      <c r="C34" s="278"/>
      <c r="D34" s="278"/>
      <c r="E34" s="278"/>
      <c r="F34" s="278"/>
      <c r="G34" s="287"/>
      <c r="H34" s="287"/>
      <c r="I34" s="287"/>
      <c r="J34" s="287"/>
      <c r="K34" s="287"/>
      <c r="L34" s="283"/>
      <c r="M34" s="283"/>
      <c r="N34" s="287"/>
      <c r="O34" s="286">
        <f t="shared" si="18"/>
        <v>0</v>
      </c>
      <c r="P34" s="276">
        <f t="shared" si="19"/>
        <v>0</v>
      </c>
      <c r="Q34" s="286"/>
      <c r="R34" s="286"/>
      <c r="S34" s="287"/>
      <c r="T34" s="287"/>
      <c r="U34" s="270">
        <f t="shared" si="20"/>
        <v>0</v>
      </c>
      <c r="V34" s="279"/>
      <c r="W34" s="279"/>
      <c r="X34" s="279"/>
      <c r="Y34" s="279"/>
      <c r="Z34" s="286">
        <f t="shared" si="21"/>
        <v>0</v>
      </c>
      <c r="AA34" s="268">
        <f t="shared" si="22"/>
        <v>0</v>
      </c>
      <c r="AB34" s="286">
        <f t="shared" si="23"/>
        <v>0</v>
      </c>
    </row>
    <row r="35" customFormat="1" ht="23.25" customHeight="1" spans="1:28">
      <c r="B35" s="290" t="s">
        <v>39</v>
      </c>
      <c r="C35" s="29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2"/>
      <c r="R35" s="292"/>
      <c r="S35" s="292"/>
      <c r="T35" s="293"/>
      <c r="U35" s="293"/>
    </row>
    <row r="36" s="35" customFormat="1" spans="1:28">
      <c r="B36" s="71" t="s">
        <v>83</v>
      </c>
      <c r="C36" s="71"/>
      <c r="V36" s="294"/>
      <c r="W36" s="295"/>
      <c r="X36" s="295"/>
      <c r="Y36" s="296"/>
      <c r="Z36" s="296"/>
      <c r="AA36" s="296"/>
      <c r="AB36" s="297"/>
    </row>
    <row r="37" s="35" customFormat="1" ht="18.75" customHeight="1" spans="1:28">
      <c r="B37" s="298" t="s">
        <v>84</v>
      </c>
      <c r="C37" s="298"/>
      <c r="D37" s="299"/>
      <c r="E37" s="299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V37" s="295"/>
      <c r="W37" s="300"/>
      <c r="X37" s="301"/>
      <c r="Y37" s="300"/>
      <c r="Z37" s="296"/>
      <c r="AA37" s="296"/>
      <c r="AB37" s="297"/>
    </row>
    <row r="38" customFormat="1" spans="1:28">
      <c r="B38" s="71" t="s">
        <v>85</v>
      </c>
      <c r="C38" s="71"/>
      <c r="V38" s="295"/>
      <c r="W38" s="300"/>
      <c r="X38" s="302"/>
      <c r="Y38" s="300"/>
      <c r="Z38" s="296"/>
      <c r="AA38" s="296"/>
      <c r="AB38" s="303"/>
    </row>
  </sheetData>
  <mergeCells count="32">
    <mergeCell ref="A1:B1"/>
    <mergeCell ref="A2:AB2"/>
    <mergeCell ref="E4:P4"/>
    <mergeCell ref="Q4:U4"/>
    <mergeCell ref="V4:AA4"/>
    <mergeCell ref="A7:C7"/>
    <mergeCell ref="A8:C8"/>
    <mergeCell ref="A18:C18"/>
    <mergeCell ref="A27:C27"/>
    <mergeCell ref="W36:X36"/>
    <mergeCell ref="Y36:Z36"/>
    <mergeCell ref="A4:A6"/>
    <mergeCell ref="B4:B6"/>
    <mergeCell ref="C4:C6"/>
    <mergeCell ref="K5:K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W37:W38"/>
    <mergeCell ref="X5:X6"/>
    <mergeCell ref="Y5:Y6"/>
    <mergeCell ref="Y37:Y38"/>
    <mergeCell ref="Z5:Z6"/>
    <mergeCell ref="Z37:Z38"/>
    <mergeCell ref="AA5:AA6"/>
    <mergeCell ref="AB4:AB6"/>
  </mergeCells>
  <pageMargins left="0.314583333333333" right="0.118055555555556" top="0.275" bottom="0.432638888888889" header="0.314583333333333" footer="0.314583333333333"/>
  <pageSetup paperSize="9" scale="75" orientation="landscape" blackAndWhite="1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2"/>
  <sheetViews>
    <sheetView workbookViewId="0">
      <selection activeCell="R13" sqref="R13"/>
    </sheetView>
  </sheetViews>
  <sheetFormatPr defaultColWidth="9" defaultRowHeight="15.6"/>
  <cols>
    <col min="1" max="1" width="10.7592592592593" style="194" customWidth="1"/>
    <col min="2" max="2" width="9.5" style="194" customWidth="1"/>
    <col min="3" max="4" width="9" style="194"/>
    <col min="5" max="5" width="19.75" style="139" customWidth="1"/>
    <col min="6" max="7" width="9.62962962962963" style="139" customWidth="1"/>
    <col min="8" max="13" width="9.62962962962963" style="194" customWidth="1"/>
    <col min="14" max="15" width="11.3796296296296" style="194" customWidth="1"/>
    <col min="16" max="16" width="10.3796296296296" style="194" customWidth="1"/>
    <col min="17" max="16384" width="9" style="194"/>
  </cols>
  <sheetData>
    <row r="1" s="194" customFormat="1" ht="22" customHeight="1" spans="1:17">
      <c r="A1" s="2" t="s">
        <v>86</v>
      </c>
      <c r="E1" s="139"/>
      <c r="F1" s="139"/>
      <c r="G1" s="139"/>
      <c r="P1" s="196"/>
    </row>
    <row r="2" s="194" customFormat="1" ht="24" customHeight="1" spans="1:17">
      <c r="A2" s="197" t="s">
        <v>87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="194" customFormat="1" spans="1:17">
      <c r="A3" s="198"/>
      <c r="B3" s="198"/>
      <c r="C3" s="198"/>
      <c r="D3" s="198"/>
      <c r="E3" s="199"/>
      <c r="F3" s="199"/>
      <c r="G3" s="199"/>
      <c r="H3" s="198"/>
      <c r="I3" s="198"/>
      <c r="J3" s="198"/>
      <c r="K3" s="198"/>
      <c r="L3" s="198"/>
      <c r="M3" s="198"/>
      <c r="N3" s="198"/>
      <c r="O3" s="198"/>
      <c r="P3" s="198"/>
    </row>
    <row r="4" s="195" customFormat="1" ht="27" customHeight="1" spans="1:17">
      <c r="A4" s="200" t="s">
        <v>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195" t="s">
        <v>88</v>
      </c>
    </row>
    <row r="5" s="2" customFormat="1" ht="20" customHeight="1" spans="1:17">
      <c r="A5" s="201" t="s">
        <v>89</v>
      </c>
      <c r="B5" s="201" t="s">
        <v>90</v>
      </c>
      <c r="C5" s="201"/>
      <c r="D5" s="202"/>
      <c r="E5" s="203" t="s">
        <v>91</v>
      </c>
      <c r="F5" s="204" t="s">
        <v>78</v>
      </c>
      <c r="G5" s="204" t="s">
        <v>79</v>
      </c>
      <c r="H5" s="203" t="s">
        <v>80</v>
      </c>
      <c r="I5" s="203" t="s">
        <v>92</v>
      </c>
      <c r="J5" s="203" t="s">
        <v>93</v>
      </c>
      <c r="K5" s="203" t="s">
        <v>94</v>
      </c>
      <c r="L5" s="203" t="s">
        <v>95</v>
      </c>
      <c r="M5" s="203" t="s">
        <v>37</v>
      </c>
      <c r="N5" s="205" t="s">
        <v>96</v>
      </c>
      <c r="O5" s="206" t="s">
        <v>97</v>
      </c>
      <c r="P5" s="205" t="s">
        <v>98</v>
      </c>
    </row>
    <row r="6" s="2" customFormat="1" ht="20" customHeight="1" spans="1:17">
      <c r="A6" s="201"/>
      <c r="B6" s="207" t="s">
        <v>78</v>
      </c>
      <c r="C6" s="207" t="s">
        <v>80</v>
      </c>
      <c r="D6" s="208" t="s">
        <v>79</v>
      </c>
      <c r="E6" s="209"/>
      <c r="F6" s="210"/>
      <c r="G6" s="210"/>
      <c r="H6" s="209"/>
      <c r="I6" s="209"/>
      <c r="J6" s="209"/>
      <c r="K6" s="209"/>
      <c r="L6" s="209"/>
      <c r="M6" s="209"/>
      <c r="N6" s="205"/>
      <c r="O6" s="211"/>
      <c r="P6" s="212"/>
    </row>
    <row r="7" s="139" customFormat="1" ht="20" customHeight="1" spans="1:17">
      <c r="A7" s="213" t="s">
        <v>99</v>
      </c>
      <c r="B7" s="214">
        <f t="shared" ref="B7:P7" si="0">SUM(B8:B20)</f>
        <v>0</v>
      </c>
      <c r="C7" s="214">
        <f t="shared" si="0"/>
        <v>0</v>
      </c>
      <c r="D7" s="214">
        <f t="shared" si="0"/>
        <v>0</v>
      </c>
      <c r="E7" s="214">
        <f t="shared" si="0"/>
        <v>2</v>
      </c>
      <c r="F7" s="214">
        <f t="shared" si="0"/>
        <v>0</v>
      </c>
      <c r="G7" s="214">
        <f t="shared" si="0"/>
        <v>1</v>
      </c>
      <c r="H7" s="214">
        <f t="shared" si="0"/>
        <v>0</v>
      </c>
      <c r="I7" s="214">
        <f t="shared" si="0"/>
        <v>0</v>
      </c>
      <c r="J7" s="214">
        <f t="shared" si="0"/>
        <v>1</v>
      </c>
      <c r="K7" s="214">
        <f t="shared" si="0"/>
        <v>0</v>
      </c>
      <c r="L7" s="214">
        <f t="shared" si="0"/>
        <v>0</v>
      </c>
      <c r="M7" s="214">
        <f t="shared" si="0"/>
        <v>0</v>
      </c>
      <c r="N7" s="214">
        <f t="shared" si="0"/>
        <v>3</v>
      </c>
      <c r="O7" s="214">
        <f t="shared" si="0"/>
        <v>0</v>
      </c>
      <c r="P7" s="214">
        <f t="shared" si="0"/>
        <v>0</v>
      </c>
      <c r="Q7" s="199"/>
    </row>
    <row r="8" s="139" customFormat="1" ht="20" customHeight="1" spans="1:17">
      <c r="A8" s="215" t="s">
        <v>100</v>
      </c>
      <c r="B8" s="216"/>
      <c r="C8" s="216"/>
      <c r="D8" s="216"/>
      <c r="E8" s="217">
        <f t="shared" ref="E8:E20" si="1">SUM(F8:M8)</f>
        <v>2</v>
      </c>
      <c r="F8" s="217"/>
      <c r="G8" s="217">
        <v>1</v>
      </c>
      <c r="H8" s="216"/>
      <c r="I8" s="216"/>
      <c r="J8" s="216">
        <v>1</v>
      </c>
      <c r="K8" s="216"/>
      <c r="L8" s="216"/>
      <c r="M8" s="217"/>
      <c r="N8" s="217">
        <v>3</v>
      </c>
      <c r="O8" s="217"/>
      <c r="P8" s="217"/>
      <c r="Q8" s="199"/>
    </row>
    <row r="9" s="139" customFormat="1" ht="20" customHeight="1" spans="1:17">
      <c r="A9" s="215" t="s">
        <v>100</v>
      </c>
      <c r="B9" s="217"/>
      <c r="C9" s="217"/>
      <c r="D9" s="217"/>
      <c r="E9" s="217">
        <f t="shared" si="1"/>
        <v>0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199"/>
    </row>
    <row r="10" s="139" customFormat="1" ht="20" customHeight="1" spans="1:17">
      <c r="A10" s="215" t="s">
        <v>100</v>
      </c>
      <c r="B10" s="217"/>
      <c r="C10" s="217"/>
      <c r="D10" s="217"/>
      <c r="E10" s="217">
        <f t="shared" si="1"/>
        <v>0</v>
      </c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199"/>
    </row>
    <row r="11" s="139" customFormat="1" ht="20" customHeight="1" spans="1:17">
      <c r="A11" s="215" t="s">
        <v>100</v>
      </c>
      <c r="B11" s="217"/>
      <c r="C11" s="217"/>
      <c r="D11" s="217"/>
      <c r="E11" s="217">
        <f t="shared" si="1"/>
        <v>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199"/>
    </row>
    <row r="12" s="139" customFormat="1" ht="20" customHeight="1" spans="1:17">
      <c r="A12" s="215" t="s">
        <v>100</v>
      </c>
      <c r="B12" s="217"/>
      <c r="C12" s="217"/>
      <c r="D12" s="217"/>
      <c r="E12" s="217">
        <f t="shared" si="1"/>
        <v>0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199"/>
    </row>
    <row r="13" s="139" customFormat="1" ht="20" customHeight="1" spans="1:17">
      <c r="A13" s="215" t="s">
        <v>100</v>
      </c>
      <c r="B13" s="217"/>
      <c r="C13" s="217"/>
      <c r="D13" s="217"/>
      <c r="E13" s="217">
        <f t="shared" si="1"/>
        <v>0</v>
      </c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199"/>
    </row>
    <row r="14" s="139" customFormat="1" ht="20" customHeight="1" spans="1:17">
      <c r="A14" s="215" t="s">
        <v>100</v>
      </c>
      <c r="B14" s="217"/>
      <c r="C14" s="217"/>
      <c r="D14" s="217"/>
      <c r="E14" s="217">
        <f t="shared" si="1"/>
        <v>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199"/>
    </row>
    <row r="15" s="139" customFormat="1" ht="20" customHeight="1" spans="1:17">
      <c r="A15" s="215" t="s">
        <v>100</v>
      </c>
      <c r="B15" s="217"/>
      <c r="C15" s="217"/>
      <c r="D15" s="217"/>
      <c r="E15" s="217">
        <f t="shared" si="1"/>
        <v>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199"/>
    </row>
    <row r="16" s="139" customFormat="1" ht="20" customHeight="1" spans="1:17">
      <c r="A16" s="215" t="s">
        <v>100</v>
      </c>
      <c r="B16" s="217"/>
      <c r="C16" s="217"/>
      <c r="D16" s="217"/>
      <c r="E16" s="217">
        <f t="shared" si="1"/>
        <v>0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199"/>
    </row>
    <row r="17" s="139" customFormat="1" ht="20" customHeight="1" spans="1:17">
      <c r="A17" s="215" t="s">
        <v>100</v>
      </c>
      <c r="B17" s="217"/>
      <c r="C17" s="217"/>
      <c r="D17" s="217"/>
      <c r="E17" s="217">
        <f t="shared" si="1"/>
        <v>0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199"/>
    </row>
    <row r="18" s="139" customFormat="1" ht="20" customHeight="1" spans="1:17">
      <c r="A18" s="215" t="s">
        <v>100</v>
      </c>
      <c r="B18" s="217"/>
      <c r="C18" s="217"/>
      <c r="D18" s="217"/>
      <c r="E18" s="217">
        <f t="shared" si="1"/>
        <v>0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199"/>
    </row>
    <row r="19" s="139" customFormat="1" ht="20" customHeight="1" spans="1:17">
      <c r="A19" s="215" t="s">
        <v>100</v>
      </c>
      <c r="B19" s="217"/>
      <c r="C19" s="217"/>
      <c r="D19" s="217"/>
      <c r="E19" s="217">
        <f t="shared" si="1"/>
        <v>0</v>
      </c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199"/>
    </row>
    <row r="20" s="139" customFormat="1" ht="20" customHeight="1" spans="1:17">
      <c r="A20" s="215" t="s">
        <v>100</v>
      </c>
      <c r="B20" s="217"/>
      <c r="C20" s="217"/>
      <c r="D20" s="217"/>
      <c r="E20" s="217">
        <f t="shared" si="1"/>
        <v>0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199"/>
    </row>
    <row r="21" s="139" customFormat="1" ht="29" customHeight="1" spans="1:17">
      <c r="A21" s="218" t="s">
        <v>39</v>
      </c>
      <c r="B21" s="218"/>
      <c r="C21" s="219"/>
      <c r="D21" s="220"/>
      <c r="E21" s="221"/>
      <c r="F21" s="221"/>
      <c r="G21" s="221"/>
      <c r="H21" s="220"/>
      <c r="I21" s="220"/>
      <c r="J21" s="222"/>
      <c r="K21" s="223"/>
      <c r="L21" s="223"/>
      <c r="M21" s="137" t="s">
        <v>101</v>
      </c>
      <c r="N21" s="223"/>
      <c r="O21" s="223"/>
      <c r="P21" s="223"/>
      <c r="Q21" s="199"/>
    </row>
    <row r="22" s="2" customFormat="1" ht="44" customHeight="1" spans="1:17">
      <c r="A22" s="224" t="s">
        <v>102</v>
      </c>
      <c r="B22" s="224"/>
      <c r="C22" s="224"/>
      <c r="D22" s="224"/>
      <c r="E22" s="224"/>
      <c r="F22" s="224"/>
      <c r="G22" s="224"/>
      <c r="H22" s="224"/>
      <c r="I22" s="224"/>
      <c r="J22" s="225"/>
      <c r="K22" s="225"/>
      <c r="L22" s="225"/>
      <c r="M22" s="225"/>
      <c r="N22" s="225"/>
      <c r="O22" s="225"/>
      <c r="P22" s="225"/>
      <c r="Q22" s="226"/>
    </row>
    <row r="23" s="194" customFormat="1" spans="1:17">
      <c r="A23" s="227" t="s">
        <v>103</v>
      </c>
      <c r="B23" s="228"/>
      <c r="C23" s="228"/>
      <c r="D23" s="228"/>
      <c r="E23" s="229"/>
      <c r="F23" s="229"/>
      <c r="G23" s="229"/>
      <c r="H23" s="228"/>
      <c r="I23" s="228"/>
      <c r="J23" s="228"/>
      <c r="K23" s="228"/>
      <c r="L23" s="228"/>
      <c r="M23" s="228"/>
      <c r="N23" s="228"/>
      <c r="O23" s="228"/>
      <c r="P23" s="228"/>
    </row>
    <row r="24" s="194" customFormat="1" spans="1:17">
      <c r="A24" s="228"/>
      <c r="B24" s="228"/>
      <c r="C24" s="228"/>
      <c r="D24" s="228"/>
      <c r="E24" s="229"/>
      <c r="F24" s="229"/>
      <c r="G24" s="229"/>
      <c r="H24" s="228"/>
      <c r="I24" s="228"/>
      <c r="J24" s="228"/>
      <c r="K24" s="228"/>
      <c r="L24" s="228"/>
      <c r="M24" s="228"/>
      <c r="N24" s="228"/>
      <c r="O24" s="228"/>
      <c r="P24" s="228"/>
    </row>
    <row r="25" s="194" customFormat="1" spans="1:17">
      <c r="A25" s="228"/>
      <c r="B25" s="228"/>
      <c r="C25" s="228"/>
      <c r="D25" s="228"/>
      <c r="E25" s="229"/>
      <c r="F25" s="229"/>
      <c r="G25" s="229"/>
      <c r="H25" s="228"/>
      <c r="I25" s="228"/>
      <c r="J25" s="228"/>
      <c r="K25" s="228"/>
      <c r="L25" s="228"/>
      <c r="M25" s="228"/>
      <c r="N25" s="228"/>
      <c r="O25" s="228"/>
      <c r="P25" s="228"/>
    </row>
    <row r="26" s="194" customFormat="1" spans="1:17">
      <c r="A26" s="228"/>
      <c r="B26" s="228"/>
      <c r="C26" s="228"/>
      <c r="D26" s="228"/>
      <c r="E26" s="229"/>
      <c r="F26" s="229"/>
      <c r="G26" s="229"/>
      <c r="H26" s="228"/>
      <c r="I26" s="228"/>
      <c r="J26" s="228"/>
      <c r="K26" s="228"/>
      <c r="L26" s="228"/>
      <c r="M26" s="228"/>
      <c r="N26" s="228"/>
      <c r="O26" s="228"/>
      <c r="P26" s="228"/>
    </row>
    <row r="27" s="194" customFormat="1" spans="1:17">
      <c r="A27" s="228"/>
      <c r="B27" s="228"/>
      <c r="C27" s="228"/>
      <c r="D27" s="228"/>
      <c r="E27" s="229"/>
      <c r="F27" s="229"/>
      <c r="G27" s="229"/>
      <c r="H27" s="228"/>
      <c r="I27" s="228"/>
      <c r="J27" s="228"/>
      <c r="K27" s="228"/>
      <c r="L27" s="228"/>
      <c r="M27" s="228"/>
      <c r="N27" s="228"/>
      <c r="O27" s="228"/>
      <c r="P27" s="228"/>
    </row>
    <row r="28" s="194" customFormat="1" spans="1:17">
      <c r="A28" s="228"/>
      <c r="B28" s="228"/>
      <c r="C28" s="228"/>
      <c r="D28" s="228"/>
      <c r="E28" s="229"/>
      <c r="F28" s="229"/>
      <c r="G28" s="229"/>
      <c r="H28" s="228"/>
      <c r="I28" s="228"/>
      <c r="J28" s="228"/>
      <c r="K28" s="228"/>
      <c r="L28" s="228"/>
      <c r="M28" s="228"/>
      <c r="N28" s="228"/>
      <c r="O28" s="228"/>
      <c r="P28" s="228"/>
    </row>
    <row r="29" s="194" customFormat="1" spans="1:17">
      <c r="A29" s="228"/>
      <c r="B29" s="228"/>
      <c r="C29" s="228"/>
      <c r="D29" s="228"/>
      <c r="E29" s="229"/>
      <c r="F29" s="229"/>
      <c r="G29" s="229"/>
      <c r="H29" s="228"/>
      <c r="I29" s="228"/>
      <c r="J29" s="228"/>
      <c r="K29" s="228"/>
      <c r="L29" s="228"/>
      <c r="M29" s="228"/>
      <c r="N29" s="228"/>
      <c r="O29" s="228"/>
      <c r="P29" s="228"/>
    </row>
    <row r="30" s="194" customFormat="1" spans="1:17">
      <c r="A30" s="228"/>
      <c r="B30" s="228"/>
      <c r="C30" s="228"/>
      <c r="D30" s="228"/>
      <c r="E30" s="229"/>
      <c r="F30" s="229"/>
      <c r="G30" s="229"/>
      <c r="H30" s="228"/>
      <c r="I30" s="228"/>
      <c r="J30" s="228"/>
      <c r="K30" s="228"/>
      <c r="L30" s="228"/>
      <c r="M30" s="228"/>
      <c r="N30" s="228"/>
      <c r="O30" s="228"/>
      <c r="P30" s="228"/>
    </row>
    <row r="31" s="194" customFormat="1" spans="1:17">
      <c r="A31" s="228"/>
      <c r="B31" s="228"/>
      <c r="C31" s="228"/>
      <c r="D31" s="228"/>
      <c r="E31" s="229"/>
      <c r="F31" s="229"/>
      <c r="G31" s="229"/>
      <c r="H31" s="228"/>
      <c r="I31" s="228"/>
      <c r="J31" s="228"/>
      <c r="K31" s="228"/>
      <c r="L31" s="228"/>
      <c r="M31" s="228"/>
      <c r="N31" s="228"/>
      <c r="O31" s="228"/>
      <c r="P31" s="228"/>
    </row>
    <row r="32" s="194" customFormat="1" spans="1:17">
      <c r="A32" s="228"/>
      <c r="B32" s="228"/>
      <c r="C32" s="228"/>
      <c r="D32" s="228"/>
      <c r="E32" s="229"/>
      <c r="F32" s="229"/>
      <c r="G32" s="229"/>
      <c r="H32" s="228"/>
      <c r="I32" s="228"/>
      <c r="J32" s="228"/>
      <c r="K32" s="228"/>
      <c r="L32" s="228"/>
      <c r="M32" s="228"/>
      <c r="N32" s="228"/>
      <c r="O32" s="228"/>
      <c r="P32" s="228"/>
    </row>
    <row r="33" s="194" customFormat="1" spans="1:16">
      <c r="A33" s="228"/>
      <c r="B33" s="228"/>
      <c r="C33" s="228"/>
      <c r="D33" s="228"/>
      <c r="E33" s="229"/>
      <c r="F33" s="229"/>
      <c r="G33" s="229"/>
      <c r="H33" s="228"/>
      <c r="I33" s="228"/>
      <c r="J33" s="228"/>
      <c r="K33" s="228"/>
      <c r="L33" s="228"/>
      <c r="M33" s="228"/>
      <c r="N33" s="228"/>
      <c r="O33" s="228"/>
      <c r="P33" s="228"/>
    </row>
    <row r="34" s="194" customFormat="1" spans="1:16">
      <c r="A34" s="228"/>
      <c r="B34" s="228"/>
      <c r="C34" s="228"/>
      <c r="D34" s="228"/>
      <c r="E34" s="229"/>
      <c r="F34" s="229"/>
      <c r="G34" s="229"/>
      <c r="H34" s="228"/>
      <c r="I34" s="228"/>
      <c r="J34" s="228"/>
      <c r="K34" s="228"/>
      <c r="L34" s="228"/>
      <c r="M34" s="228"/>
      <c r="N34" s="228"/>
      <c r="O34" s="228"/>
      <c r="P34" s="228"/>
    </row>
    <row r="35" s="194" customFormat="1" spans="1:16">
      <c r="A35" s="228"/>
      <c r="B35" s="228"/>
      <c r="C35" s="228"/>
      <c r="D35" s="228"/>
      <c r="E35" s="229"/>
      <c r="F35" s="229"/>
      <c r="G35" s="229"/>
      <c r="H35" s="228"/>
      <c r="I35" s="228"/>
      <c r="J35" s="228"/>
      <c r="K35" s="228"/>
      <c r="L35" s="228"/>
      <c r="M35" s="228"/>
      <c r="N35" s="228"/>
      <c r="O35" s="228"/>
      <c r="P35" s="228"/>
    </row>
    <row r="36" s="194" customFormat="1" spans="1:16">
      <c r="A36" s="228"/>
      <c r="B36" s="228"/>
      <c r="C36" s="228"/>
      <c r="D36" s="228"/>
      <c r="E36" s="229"/>
      <c r="F36" s="229"/>
      <c r="G36" s="229"/>
      <c r="H36" s="228"/>
      <c r="I36" s="228"/>
      <c r="J36" s="228"/>
      <c r="K36" s="228"/>
      <c r="L36" s="228"/>
      <c r="M36" s="228"/>
      <c r="N36" s="228"/>
      <c r="O36" s="228"/>
      <c r="P36" s="228"/>
    </row>
    <row r="37" s="194" customFormat="1" spans="1:16">
      <c r="A37" s="228"/>
      <c r="B37" s="228"/>
      <c r="C37" s="228"/>
      <c r="D37" s="228"/>
      <c r="E37" s="229"/>
      <c r="F37" s="229"/>
      <c r="G37" s="229"/>
      <c r="H37" s="228"/>
      <c r="I37" s="228"/>
      <c r="J37" s="228"/>
      <c r="K37" s="228"/>
      <c r="L37" s="228"/>
      <c r="M37" s="228"/>
      <c r="N37" s="228"/>
      <c r="O37" s="228"/>
      <c r="P37" s="228"/>
    </row>
    <row r="38" s="194" customFormat="1" spans="1:16">
      <c r="A38" s="228"/>
      <c r="B38" s="228"/>
      <c r="C38" s="228"/>
      <c r="D38" s="228"/>
      <c r="E38" s="229"/>
      <c r="F38" s="229"/>
      <c r="G38" s="229"/>
      <c r="H38" s="228"/>
      <c r="I38" s="228"/>
      <c r="J38" s="228"/>
      <c r="K38" s="228"/>
      <c r="L38" s="228"/>
      <c r="M38" s="228"/>
      <c r="N38" s="228"/>
      <c r="O38" s="228"/>
      <c r="P38" s="228"/>
    </row>
    <row r="39" s="194" customFormat="1" spans="1:16">
      <c r="A39" s="228"/>
      <c r="B39" s="228"/>
      <c r="C39" s="228"/>
      <c r="D39" s="228"/>
      <c r="E39" s="229"/>
      <c r="F39" s="229"/>
      <c r="G39" s="229"/>
      <c r="H39" s="228"/>
      <c r="I39" s="228"/>
      <c r="J39" s="228"/>
      <c r="K39" s="228"/>
      <c r="L39" s="228"/>
      <c r="M39" s="228"/>
      <c r="N39" s="228"/>
      <c r="O39" s="228"/>
      <c r="P39" s="228"/>
    </row>
    <row r="40" s="194" customFormat="1" spans="1:16">
      <c r="A40" s="228"/>
      <c r="B40" s="228"/>
      <c r="C40" s="228"/>
      <c r="D40" s="228"/>
      <c r="E40" s="229"/>
      <c r="F40" s="229"/>
      <c r="G40" s="229"/>
      <c r="H40" s="228"/>
      <c r="I40" s="228"/>
      <c r="J40" s="228"/>
      <c r="K40" s="228"/>
      <c r="L40" s="228"/>
      <c r="M40" s="228"/>
      <c r="N40" s="228"/>
      <c r="O40" s="228"/>
      <c r="P40" s="228"/>
    </row>
    <row r="41" s="194" customFormat="1" spans="1:16">
      <c r="A41" s="228"/>
      <c r="B41" s="228"/>
      <c r="C41" s="228"/>
      <c r="D41" s="228"/>
      <c r="E41" s="229"/>
      <c r="F41" s="229"/>
      <c r="G41" s="229"/>
      <c r="H41" s="228"/>
      <c r="I41" s="228"/>
      <c r="J41" s="228"/>
      <c r="K41" s="228"/>
      <c r="L41" s="228"/>
      <c r="M41" s="228"/>
      <c r="N41" s="228"/>
      <c r="O41" s="228"/>
      <c r="P41" s="228"/>
    </row>
    <row r="42" s="194" customFormat="1" spans="1:16">
      <c r="A42" s="228"/>
      <c r="B42" s="228"/>
      <c r="C42" s="228"/>
      <c r="D42" s="228"/>
      <c r="E42" s="229"/>
      <c r="F42" s="229"/>
      <c r="G42" s="229"/>
      <c r="H42" s="228"/>
      <c r="I42" s="228"/>
      <c r="J42" s="228"/>
      <c r="K42" s="228"/>
      <c r="L42" s="228"/>
      <c r="M42" s="228"/>
      <c r="N42" s="228"/>
      <c r="O42" s="228"/>
      <c r="P42" s="228"/>
    </row>
    <row r="43" s="194" customFormat="1" spans="1:16">
      <c r="A43" s="228"/>
      <c r="B43" s="228"/>
      <c r="C43" s="228"/>
      <c r="D43" s="228"/>
      <c r="E43" s="229"/>
      <c r="F43" s="229"/>
      <c r="G43" s="229"/>
      <c r="H43" s="228"/>
      <c r="I43" s="228"/>
      <c r="J43" s="228"/>
      <c r="K43" s="228"/>
      <c r="L43" s="228"/>
      <c r="M43" s="228"/>
      <c r="N43" s="228"/>
      <c r="O43" s="228"/>
      <c r="P43" s="228"/>
    </row>
    <row r="44" s="194" customFormat="1" spans="1:16">
      <c r="A44" s="228"/>
      <c r="B44" s="228"/>
      <c r="C44" s="228"/>
      <c r="D44" s="228"/>
      <c r="E44" s="229"/>
      <c r="F44" s="229"/>
      <c r="G44" s="229"/>
      <c r="H44" s="228"/>
      <c r="I44" s="228"/>
      <c r="J44" s="228"/>
      <c r="K44" s="228"/>
      <c r="L44" s="228"/>
      <c r="M44" s="228"/>
      <c r="N44" s="228"/>
      <c r="O44" s="228"/>
      <c r="P44" s="228"/>
    </row>
    <row r="45" s="194" customFormat="1" spans="1:16">
      <c r="A45" s="228"/>
      <c r="B45" s="228"/>
      <c r="C45" s="228"/>
      <c r="D45" s="228"/>
      <c r="E45" s="229"/>
      <c r="F45" s="229"/>
      <c r="G45" s="229"/>
      <c r="H45" s="228"/>
      <c r="I45" s="228"/>
      <c r="J45" s="228"/>
      <c r="K45" s="228"/>
      <c r="L45" s="228"/>
      <c r="M45" s="228"/>
      <c r="N45" s="228"/>
      <c r="O45" s="228"/>
      <c r="P45" s="228"/>
    </row>
    <row r="46" s="194" customFormat="1" spans="1:16">
      <c r="A46" s="228"/>
      <c r="B46" s="228"/>
      <c r="C46" s="228"/>
      <c r="D46" s="228"/>
      <c r="E46" s="229"/>
      <c r="F46" s="229"/>
      <c r="G46" s="229"/>
      <c r="H46" s="228"/>
      <c r="I46" s="228"/>
      <c r="J46" s="228"/>
      <c r="K46" s="228"/>
      <c r="L46" s="228"/>
      <c r="M46" s="228"/>
      <c r="N46" s="228"/>
      <c r="O46" s="228"/>
      <c r="P46" s="228"/>
    </row>
    <row r="47" s="194" customFormat="1" spans="1:16">
      <c r="A47" s="228"/>
      <c r="B47" s="228"/>
      <c r="C47" s="228"/>
      <c r="D47" s="228"/>
      <c r="E47" s="229"/>
      <c r="F47" s="229"/>
      <c r="G47" s="229"/>
      <c r="H47" s="228"/>
      <c r="I47" s="228"/>
      <c r="J47" s="228"/>
      <c r="K47" s="228"/>
      <c r="L47" s="228"/>
      <c r="M47" s="228"/>
      <c r="N47" s="228"/>
      <c r="O47" s="228"/>
      <c r="P47" s="228"/>
    </row>
    <row r="48" s="194" customFormat="1" spans="1:16">
      <c r="A48" s="228"/>
      <c r="B48" s="228"/>
      <c r="C48" s="228"/>
      <c r="D48" s="228"/>
      <c r="E48" s="229"/>
      <c r="F48" s="229"/>
      <c r="G48" s="229"/>
      <c r="H48" s="228"/>
      <c r="I48" s="228"/>
      <c r="J48" s="228"/>
      <c r="K48" s="228"/>
      <c r="L48" s="228"/>
      <c r="M48" s="228"/>
      <c r="N48" s="228"/>
      <c r="O48" s="228"/>
      <c r="P48" s="228"/>
    </row>
    <row r="49" s="194" customFormat="1" spans="1:16">
      <c r="A49" s="228"/>
      <c r="B49" s="228"/>
      <c r="C49" s="228"/>
      <c r="D49" s="228"/>
      <c r="E49" s="229"/>
      <c r="F49" s="229"/>
      <c r="G49" s="229"/>
      <c r="H49" s="228"/>
      <c r="I49" s="228"/>
      <c r="J49" s="228"/>
      <c r="K49" s="228"/>
      <c r="L49" s="228"/>
      <c r="M49" s="228"/>
      <c r="N49" s="228"/>
      <c r="O49" s="228"/>
      <c r="P49" s="228"/>
    </row>
    <row r="50" s="194" customFormat="1" spans="1:16">
      <c r="A50" s="228"/>
      <c r="B50" s="228"/>
      <c r="C50" s="228"/>
      <c r="D50" s="228"/>
      <c r="E50" s="229"/>
      <c r="F50" s="229"/>
      <c r="G50" s="229"/>
      <c r="H50" s="228"/>
      <c r="I50" s="228"/>
      <c r="J50" s="228"/>
      <c r="K50" s="228"/>
      <c r="L50" s="228"/>
      <c r="M50" s="228"/>
      <c r="N50" s="228"/>
      <c r="O50" s="228"/>
      <c r="P50" s="228"/>
    </row>
    <row r="51" s="194" customFormat="1" spans="1:16">
      <c r="A51" s="228"/>
      <c r="B51" s="228"/>
      <c r="C51" s="228"/>
      <c r="D51" s="228"/>
      <c r="E51" s="229"/>
      <c r="F51" s="229"/>
      <c r="G51" s="229"/>
      <c r="H51" s="228"/>
      <c r="I51" s="228"/>
      <c r="J51" s="228"/>
      <c r="K51" s="228"/>
      <c r="L51" s="228"/>
      <c r="M51" s="228"/>
      <c r="N51" s="228"/>
      <c r="O51" s="228"/>
      <c r="P51" s="228"/>
    </row>
    <row r="52" s="194" customFormat="1" spans="1:16">
      <c r="A52" s="228"/>
      <c r="B52" s="228"/>
      <c r="C52" s="228"/>
      <c r="D52" s="228"/>
      <c r="E52" s="229"/>
      <c r="F52" s="229"/>
      <c r="G52" s="229"/>
      <c r="H52" s="228"/>
      <c r="I52" s="228"/>
      <c r="J52" s="228"/>
      <c r="K52" s="228"/>
      <c r="L52" s="228"/>
      <c r="M52" s="228"/>
      <c r="N52" s="228"/>
      <c r="O52" s="228"/>
      <c r="P52" s="228"/>
    </row>
    <row r="53" s="194" customFormat="1" spans="1:16">
      <c r="A53" s="228"/>
      <c r="B53" s="228"/>
      <c r="C53" s="228"/>
      <c r="D53" s="228"/>
      <c r="E53" s="229"/>
      <c r="F53" s="229"/>
      <c r="G53" s="229"/>
      <c r="H53" s="228"/>
      <c r="I53" s="228"/>
      <c r="J53" s="228"/>
      <c r="K53" s="228"/>
      <c r="L53" s="228"/>
      <c r="M53" s="228"/>
      <c r="N53" s="228"/>
      <c r="O53" s="228"/>
      <c r="P53" s="228"/>
    </row>
    <row r="54" s="194" customFormat="1" spans="1:16">
      <c r="A54" s="228"/>
      <c r="B54" s="228"/>
      <c r="C54" s="228"/>
      <c r="D54" s="228"/>
      <c r="E54" s="229"/>
      <c r="F54" s="229"/>
      <c r="G54" s="229"/>
      <c r="H54" s="228"/>
      <c r="I54" s="228"/>
      <c r="J54" s="228"/>
      <c r="K54" s="228"/>
      <c r="L54" s="228"/>
      <c r="M54" s="228"/>
      <c r="N54" s="228"/>
      <c r="O54" s="228"/>
      <c r="P54" s="228"/>
    </row>
    <row r="55" s="194" customFormat="1" spans="1:16">
      <c r="A55" s="228"/>
      <c r="B55" s="228"/>
      <c r="C55" s="228"/>
      <c r="D55" s="228"/>
      <c r="E55" s="229"/>
      <c r="F55" s="229"/>
      <c r="G55" s="229"/>
      <c r="H55" s="228"/>
      <c r="I55" s="228"/>
      <c r="J55" s="228"/>
      <c r="K55" s="228"/>
      <c r="L55" s="228"/>
      <c r="M55" s="228"/>
      <c r="N55" s="228"/>
      <c r="O55" s="228"/>
      <c r="P55" s="228"/>
    </row>
    <row r="56" s="194" customFormat="1" spans="1:16">
      <c r="A56" s="228"/>
      <c r="B56" s="228"/>
      <c r="C56" s="228"/>
      <c r="D56" s="228"/>
      <c r="E56" s="229"/>
      <c r="F56" s="229"/>
      <c r="G56" s="229"/>
      <c r="H56" s="228"/>
      <c r="I56" s="228"/>
      <c r="J56" s="228"/>
      <c r="K56" s="228"/>
      <c r="L56" s="228"/>
      <c r="M56" s="228"/>
      <c r="N56" s="228"/>
      <c r="O56" s="228"/>
      <c r="P56" s="228"/>
    </row>
    <row r="57" s="194" customFormat="1" spans="1:16">
      <c r="A57" s="228"/>
      <c r="B57" s="228"/>
      <c r="C57" s="228"/>
      <c r="D57" s="228"/>
      <c r="E57" s="229"/>
      <c r="F57" s="229"/>
      <c r="G57" s="229"/>
      <c r="H57" s="228"/>
      <c r="I57" s="228"/>
      <c r="J57" s="228"/>
      <c r="K57" s="228"/>
      <c r="L57" s="228"/>
      <c r="M57" s="228"/>
      <c r="N57" s="228"/>
      <c r="O57" s="228"/>
      <c r="P57" s="228"/>
    </row>
    <row r="58" s="194" customFormat="1" spans="1:16">
      <c r="A58" s="228"/>
      <c r="B58" s="228"/>
      <c r="C58" s="228"/>
      <c r="D58" s="228"/>
      <c r="E58" s="229"/>
      <c r="F58" s="229"/>
      <c r="G58" s="229"/>
      <c r="H58" s="228"/>
      <c r="I58" s="228"/>
      <c r="J58" s="228"/>
      <c r="K58" s="228"/>
      <c r="L58" s="228"/>
      <c r="M58" s="228"/>
      <c r="N58" s="228"/>
      <c r="O58" s="228"/>
      <c r="P58" s="228"/>
    </row>
    <row r="59" s="194" customFormat="1" spans="1:16">
      <c r="A59" s="228"/>
      <c r="B59" s="228"/>
      <c r="C59" s="228"/>
      <c r="D59" s="228"/>
      <c r="E59" s="229"/>
      <c r="F59" s="229"/>
      <c r="G59" s="229"/>
      <c r="H59" s="228"/>
      <c r="I59" s="228"/>
      <c r="J59" s="228"/>
      <c r="K59" s="228"/>
      <c r="L59" s="228"/>
      <c r="M59" s="228"/>
      <c r="N59" s="228"/>
      <c r="O59" s="228"/>
      <c r="P59" s="228"/>
    </row>
    <row r="60" s="194" customFormat="1" spans="1:16">
      <c r="A60" s="228"/>
      <c r="B60" s="228"/>
      <c r="C60" s="228"/>
      <c r="D60" s="228"/>
      <c r="E60" s="229"/>
      <c r="F60" s="229"/>
      <c r="G60" s="229"/>
      <c r="H60" s="228"/>
      <c r="I60" s="228"/>
      <c r="J60" s="228"/>
      <c r="K60" s="228"/>
      <c r="L60" s="228"/>
      <c r="M60" s="228"/>
      <c r="N60" s="228"/>
      <c r="O60" s="228"/>
      <c r="P60" s="228"/>
    </row>
    <row r="61" s="194" customFormat="1" spans="1:16">
      <c r="A61" s="228"/>
      <c r="B61" s="228"/>
      <c r="C61" s="228"/>
      <c r="D61" s="228"/>
      <c r="E61" s="229"/>
      <c r="F61" s="229"/>
      <c r="G61" s="229"/>
      <c r="H61" s="228"/>
      <c r="I61" s="228"/>
      <c r="J61" s="228"/>
      <c r="K61" s="228"/>
      <c r="L61" s="228"/>
      <c r="M61" s="228"/>
      <c r="N61" s="228"/>
      <c r="O61" s="228"/>
      <c r="P61" s="228"/>
    </row>
    <row r="62" s="194" customFormat="1" spans="1:16">
      <c r="A62" s="228"/>
      <c r="B62" s="228"/>
      <c r="C62" s="228"/>
      <c r="D62" s="228"/>
      <c r="E62" s="229"/>
      <c r="F62" s="229"/>
      <c r="G62" s="229"/>
      <c r="H62" s="228"/>
      <c r="I62" s="228"/>
      <c r="J62" s="228"/>
      <c r="K62" s="228"/>
      <c r="L62" s="228"/>
      <c r="M62" s="228"/>
      <c r="N62" s="228"/>
      <c r="O62" s="228"/>
      <c r="P62" s="228"/>
    </row>
    <row r="63" s="194" customFormat="1" spans="1:16">
      <c r="A63" s="228"/>
      <c r="B63" s="228"/>
      <c r="C63" s="228"/>
      <c r="D63" s="228"/>
      <c r="E63" s="229"/>
      <c r="F63" s="229"/>
      <c r="G63" s="229"/>
      <c r="H63" s="228"/>
      <c r="I63" s="228"/>
      <c r="J63" s="228"/>
      <c r="K63" s="228"/>
      <c r="L63" s="228"/>
      <c r="M63" s="228"/>
      <c r="N63" s="228"/>
      <c r="O63" s="228"/>
      <c r="P63" s="228"/>
    </row>
    <row r="64" s="194" customFormat="1" spans="1:16">
      <c r="A64" s="228"/>
      <c r="B64" s="228"/>
      <c r="C64" s="228"/>
      <c r="D64" s="228"/>
      <c r="E64" s="229"/>
      <c r="F64" s="229"/>
      <c r="G64" s="229"/>
      <c r="H64" s="228"/>
      <c r="I64" s="228"/>
      <c r="J64" s="228"/>
      <c r="K64" s="228"/>
      <c r="L64" s="228"/>
      <c r="M64" s="228"/>
      <c r="N64" s="228"/>
      <c r="O64" s="228"/>
      <c r="P64" s="228"/>
    </row>
    <row r="65" s="194" customFormat="1" spans="1:16">
      <c r="A65" s="228"/>
      <c r="B65" s="228"/>
      <c r="C65" s="228"/>
      <c r="D65" s="228"/>
      <c r="E65" s="229"/>
      <c r="F65" s="229"/>
      <c r="G65" s="229"/>
      <c r="H65" s="228"/>
      <c r="I65" s="228"/>
      <c r="J65" s="228"/>
      <c r="K65" s="228"/>
      <c r="L65" s="228"/>
      <c r="M65" s="228"/>
      <c r="N65" s="228"/>
      <c r="O65" s="228"/>
      <c r="P65" s="228"/>
    </row>
    <row r="66" s="194" customFormat="1" spans="1:16">
      <c r="A66" s="228"/>
      <c r="B66" s="228"/>
      <c r="C66" s="228"/>
      <c r="D66" s="228"/>
      <c r="E66" s="229"/>
      <c r="F66" s="229"/>
      <c r="G66" s="229"/>
      <c r="H66" s="228"/>
      <c r="I66" s="228"/>
      <c r="J66" s="228"/>
      <c r="K66" s="228"/>
      <c r="L66" s="228"/>
      <c r="M66" s="228"/>
      <c r="N66" s="228"/>
      <c r="O66" s="228"/>
      <c r="P66" s="228"/>
    </row>
    <row r="67" s="194" customFormat="1" spans="1:16">
      <c r="A67" s="228"/>
      <c r="B67" s="228"/>
      <c r="C67" s="228"/>
      <c r="D67" s="228"/>
      <c r="E67" s="229"/>
      <c r="F67" s="229"/>
      <c r="G67" s="229"/>
      <c r="H67" s="228"/>
      <c r="I67" s="228"/>
      <c r="J67" s="228"/>
      <c r="K67" s="228"/>
      <c r="L67" s="228"/>
      <c r="M67" s="228"/>
      <c r="N67" s="228"/>
      <c r="O67" s="228"/>
      <c r="P67" s="228"/>
    </row>
    <row r="68" s="194" customFormat="1" spans="1:16">
      <c r="A68" s="228"/>
      <c r="B68" s="228"/>
      <c r="C68" s="228"/>
      <c r="D68" s="228"/>
      <c r="E68" s="229"/>
      <c r="F68" s="229"/>
      <c r="G68" s="229"/>
      <c r="H68" s="228"/>
      <c r="I68" s="228"/>
      <c r="J68" s="228"/>
      <c r="K68" s="228"/>
      <c r="L68" s="228"/>
      <c r="M68" s="228"/>
      <c r="N68" s="228"/>
      <c r="O68" s="228"/>
      <c r="P68" s="228"/>
    </row>
    <row r="69" s="194" customFormat="1" spans="1:16">
      <c r="A69" s="228"/>
      <c r="B69" s="228"/>
      <c r="C69" s="228"/>
      <c r="D69" s="228"/>
      <c r="E69" s="229"/>
      <c r="F69" s="229"/>
      <c r="G69" s="229"/>
      <c r="H69" s="228"/>
      <c r="I69" s="228"/>
      <c r="J69" s="228"/>
      <c r="K69" s="228"/>
      <c r="L69" s="228"/>
      <c r="M69" s="228"/>
      <c r="N69" s="228"/>
      <c r="O69" s="228"/>
      <c r="P69" s="228"/>
    </row>
    <row r="70" s="194" customFormat="1" spans="1:16">
      <c r="A70" s="228"/>
      <c r="B70" s="228"/>
      <c r="C70" s="228"/>
      <c r="D70" s="228"/>
      <c r="E70" s="229"/>
      <c r="F70" s="229"/>
      <c r="G70" s="229"/>
      <c r="H70" s="228"/>
      <c r="I70" s="228"/>
      <c r="J70" s="228"/>
      <c r="K70" s="228"/>
      <c r="L70" s="228"/>
      <c r="M70" s="228"/>
      <c r="N70" s="228"/>
      <c r="O70" s="228"/>
      <c r="P70" s="228"/>
    </row>
    <row r="71" s="194" customFormat="1" spans="1:16">
      <c r="A71" s="228"/>
      <c r="B71" s="228"/>
      <c r="C71" s="228"/>
      <c r="D71" s="228"/>
      <c r="E71" s="229"/>
      <c r="F71" s="229"/>
      <c r="G71" s="229"/>
      <c r="H71" s="228"/>
      <c r="I71" s="228"/>
      <c r="J71" s="228"/>
      <c r="K71" s="228"/>
      <c r="L71" s="228"/>
      <c r="M71" s="228"/>
      <c r="N71" s="228"/>
      <c r="O71" s="228"/>
      <c r="P71" s="228"/>
    </row>
    <row r="72" s="194" customFormat="1" spans="1:16">
      <c r="A72" s="228"/>
      <c r="B72" s="228"/>
      <c r="C72" s="228"/>
      <c r="D72" s="228"/>
      <c r="E72" s="229"/>
      <c r="F72" s="229"/>
      <c r="G72" s="229"/>
      <c r="H72" s="228"/>
      <c r="I72" s="228"/>
      <c r="J72" s="228"/>
      <c r="K72" s="228"/>
      <c r="L72" s="228"/>
      <c r="M72" s="228"/>
      <c r="N72" s="228"/>
      <c r="O72" s="228"/>
      <c r="P72" s="228"/>
    </row>
    <row r="73" s="194" customFormat="1" spans="1:16">
      <c r="A73" s="228"/>
      <c r="B73" s="228"/>
      <c r="C73" s="228"/>
      <c r="D73" s="228"/>
      <c r="E73" s="229"/>
      <c r="F73" s="229"/>
      <c r="G73" s="229"/>
      <c r="H73" s="228"/>
      <c r="I73" s="228"/>
      <c r="J73" s="228"/>
      <c r="K73" s="228"/>
      <c r="L73" s="228"/>
      <c r="M73" s="228"/>
      <c r="N73" s="228"/>
      <c r="O73" s="228"/>
      <c r="P73" s="228"/>
    </row>
    <row r="74" s="194" customFormat="1" spans="1:16">
      <c r="A74" s="228"/>
      <c r="B74" s="228"/>
      <c r="C74" s="228"/>
      <c r="D74" s="228"/>
      <c r="E74" s="229"/>
      <c r="F74" s="229"/>
      <c r="G74" s="229"/>
      <c r="H74" s="228"/>
      <c r="I74" s="228"/>
      <c r="J74" s="228"/>
      <c r="K74" s="228"/>
      <c r="L74" s="228"/>
      <c r="M74" s="228"/>
      <c r="N74" s="228"/>
      <c r="O74" s="228"/>
      <c r="P74" s="228"/>
    </row>
    <row r="75" s="194" customFormat="1" spans="1:16">
      <c r="A75" s="228"/>
      <c r="B75" s="228"/>
      <c r="C75" s="228"/>
      <c r="D75" s="228"/>
      <c r="E75" s="229"/>
      <c r="F75" s="229"/>
      <c r="G75" s="229"/>
      <c r="H75" s="228"/>
      <c r="I75" s="228"/>
      <c r="J75" s="228"/>
      <c r="K75" s="228"/>
      <c r="L75" s="228"/>
      <c r="M75" s="228"/>
      <c r="N75" s="228"/>
      <c r="O75" s="228"/>
      <c r="P75" s="228"/>
    </row>
    <row r="76" s="194" customFormat="1" spans="1:16">
      <c r="A76" s="228"/>
      <c r="B76" s="228"/>
      <c r="C76" s="228"/>
      <c r="D76" s="228"/>
      <c r="E76" s="229"/>
      <c r="F76" s="229"/>
      <c r="G76" s="229"/>
      <c r="H76" s="228"/>
      <c r="I76" s="228"/>
      <c r="J76" s="228"/>
      <c r="K76" s="228"/>
      <c r="L76" s="228"/>
      <c r="M76" s="228"/>
      <c r="N76" s="228"/>
      <c r="O76" s="228"/>
      <c r="P76" s="228"/>
    </row>
    <row r="77" s="194" customFormat="1" spans="1:16">
      <c r="A77" s="228"/>
      <c r="B77" s="228"/>
      <c r="C77" s="228"/>
      <c r="D77" s="228"/>
      <c r="E77" s="229"/>
      <c r="F77" s="229"/>
      <c r="G77" s="229"/>
      <c r="H77" s="228"/>
      <c r="I77" s="228"/>
      <c r="J77" s="228"/>
      <c r="K77" s="228"/>
      <c r="L77" s="228"/>
      <c r="M77" s="228"/>
      <c r="N77" s="228"/>
      <c r="O77" s="228"/>
      <c r="P77" s="228"/>
    </row>
    <row r="78" s="194" customFormat="1" spans="1:16">
      <c r="A78" s="228"/>
      <c r="B78" s="228"/>
      <c r="C78" s="228"/>
      <c r="D78" s="228"/>
      <c r="E78" s="229"/>
      <c r="F78" s="229"/>
      <c r="G78" s="229"/>
      <c r="H78" s="228"/>
      <c r="I78" s="228"/>
      <c r="J78" s="228"/>
      <c r="K78" s="228"/>
      <c r="L78" s="228"/>
      <c r="M78" s="228"/>
      <c r="N78" s="228"/>
      <c r="O78" s="228"/>
      <c r="P78" s="228"/>
    </row>
    <row r="79" s="194" customFormat="1" spans="1:16">
      <c r="A79" s="228"/>
      <c r="B79" s="228"/>
      <c r="C79" s="228"/>
      <c r="D79" s="228"/>
      <c r="E79" s="229"/>
      <c r="F79" s="229"/>
      <c r="G79" s="229"/>
      <c r="H79" s="228"/>
      <c r="I79" s="228"/>
      <c r="J79" s="228"/>
      <c r="K79" s="228"/>
      <c r="L79" s="228"/>
      <c r="M79" s="228"/>
      <c r="N79" s="228"/>
      <c r="O79" s="228"/>
      <c r="P79" s="228"/>
    </row>
    <row r="80" s="194" customFormat="1" spans="1:16">
      <c r="A80" s="228"/>
      <c r="B80" s="228"/>
      <c r="C80" s="228"/>
      <c r="D80" s="228"/>
      <c r="E80" s="229"/>
      <c r="F80" s="229"/>
      <c r="G80" s="229"/>
      <c r="H80" s="228"/>
      <c r="I80" s="228"/>
      <c r="J80" s="228"/>
      <c r="K80" s="228"/>
      <c r="L80" s="228"/>
      <c r="M80" s="228"/>
      <c r="N80" s="228"/>
      <c r="O80" s="228"/>
      <c r="P80" s="228"/>
    </row>
    <row r="81" s="194" customFormat="1" spans="1:16">
      <c r="A81" s="228"/>
      <c r="B81" s="228"/>
      <c r="C81" s="228"/>
      <c r="D81" s="228"/>
      <c r="E81" s="229"/>
      <c r="F81" s="229"/>
      <c r="G81" s="229"/>
      <c r="H81" s="228"/>
      <c r="I81" s="228"/>
      <c r="J81" s="228"/>
      <c r="K81" s="228"/>
      <c r="L81" s="228"/>
      <c r="M81" s="228"/>
      <c r="N81" s="228"/>
      <c r="O81" s="228"/>
      <c r="P81" s="228"/>
    </row>
    <row r="82" s="194" customFormat="1" spans="1:16">
      <c r="A82" s="228"/>
      <c r="B82" s="228"/>
      <c r="C82" s="228"/>
      <c r="D82" s="228"/>
      <c r="E82" s="229"/>
      <c r="F82" s="229"/>
      <c r="G82" s="229"/>
      <c r="H82" s="228"/>
      <c r="I82" s="228"/>
      <c r="J82" s="228"/>
      <c r="K82" s="228"/>
      <c r="L82" s="228"/>
      <c r="M82" s="228"/>
      <c r="N82" s="228"/>
      <c r="O82" s="228"/>
      <c r="P82" s="228"/>
    </row>
    <row r="83" s="194" customFormat="1" spans="1:16">
      <c r="A83" s="228"/>
      <c r="B83" s="228"/>
      <c r="C83" s="228"/>
      <c r="D83" s="228"/>
      <c r="E83" s="229"/>
      <c r="F83" s="229"/>
      <c r="G83" s="229"/>
      <c r="H83" s="228"/>
      <c r="I83" s="228"/>
      <c r="J83" s="228"/>
      <c r="K83" s="228"/>
      <c r="L83" s="228"/>
      <c r="M83" s="228"/>
      <c r="N83" s="228"/>
      <c r="O83" s="228"/>
      <c r="P83" s="228"/>
    </row>
    <row r="84" s="194" customFormat="1" spans="1:16">
      <c r="A84" s="228"/>
      <c r="B84" s="228"/>
      <c r="C84" s="228"/>
      <c r="D84" s="228"/>
      <c r="E84" s="229"/>
      <c r="F84" s="229"/>
      <c r="G84" s="229"/>
      <c r="H84" s="228"/>
      <c r="I84" s="228"/>
      <c r="J84" s="228"/>
      <c r="K84" s="228"/>
      <c r="L84" s="228"/>
      <c r="M84" s="228"/>
      <c r="N84" s="228"/>
      <c r="O84" s="228"/>
      <c r="P84" s="228"/>
    </row>
    <row r="85" s="194" customFormat="1" spans="1:16">
      <c r="A85" s="228"/>
      <c r="B85" s="228"/>
      <c r="C85" s="228"/>
      <c r="D85" s="228"/>
      <c r="E85" s="229"/>
      <c r="F85" s="229"/>
      <c r="G85" s="229"/>
      <c r="H85" s="228"/>
      <c r="I85" s="228"/>
      <c r="J85" s="228"/>
      <c r="K85" s="228"/>
      <c r="L85" s="228"/>
      <c r="M85" s="228"/>
      <c r="N85" s="228"/>
      <c r="O85" s="228"/>
      <c r="P85" s="228"/>
    </row>
    <row r="86" s="194" customFormat="1" spans="1:16">
      <c r="A86" s="228"/>
      <c r="B86" s="228"/>
      <c r="C86" s="228"/>
      <c r="D86" s="228"/>
      <c r="E86" s="229"/>
      <c r="F86" s="229"/>
      <c r="G86" s="229"/>
      <c r="H86" s="228"/>
      <c r="I86" s="228"/>
      <c r="J86" s="228"/>
      <c r="K86" s="228"/>
      <c r="L86" s="228"/>
      <c r="M86" s="228"/>
      <c r="N86" s="228"/>
      <c r="O86" s="228"/>
      <c r="P86" s="228"/>
    </row>
    <row r="87" s="194" customFormat="1" spans="1:16">
      <c r="A87" s="228"/>
      <c r="B87" s="228"/>
      <c r="C87" s="228"/>
      <c r="D87" s="228"/>
      <c r="E87" s="229"/>
      <c r="F87" s="229"/>
      <c r="G87" s="229"/>
      <c r="H87" s="228"/>
      <c r="I87" s="228"/>
      <c r="J87" s="228"/>
      <c r="K87" s="228"/>
      <c r="L87" s="228"/>
      <c r="M87" s="228"/>
      <c r="N87" s="228"/>
      <c r="O87" s="228"/>
      <c r="P87" s="228"/>
    </row>
    <row r="88" s="194" customFormat="1" spans="1:16">
      <c r="A88" s="228"/>
      <c r="B88" s="228"/>
      <c r="C88" s="228"/>
      <c r="D88" s="228"/>
      <c r="E88" s="229"/>
      <c r="F88" s="229"/>
      <c r="G88" s="229"/>
      <c r="H88" s="228"/>
      <c r="I88" s="228"/>
      <c r="J88" s="228"/>
      <c r="K88" s="228"/>
      <c r="L88" s="228"/>
      <c r="M88" s="228"/>
      <c r="N88" s="228"/>
      <c r="O88" s="228"/>
      <c r="P88" s="228"/>
    </row>
    <row r="89" s="194" customFormat="1" spans="1:16">
      <c r="A89" s="228"/>
      <c r="B89" s="228"/>
      <c r="C89" s="228"/>
      <c r="D89" s="228"/>
      <c r="E89" s="229"/>
      <c r="F89" s="229"/>
      <c r="G89" s="229"/>
      <c r="H89" s="228"/>
      <c r="I89" s="228"/>
      <c r="J89" s="228"/>
      <c r="K89" s="228"/>
      <c r="L89" s="228"/>
      <c r="M89" s="228"/>
      <c r="N89" s="228"/>
      <c r="O89" s="228"/>
      <c r="P89" s="228"/>
    </row>
    <row r="90" s="194" customFormat="1" spans="1:16">
      <c r="A90" s="228"/>
      <c r="B90" s="228"/>
      <c r="C90" s="228"/>
      <c r="D90" s="228"/>
      <c r="E90" s="229"/>
      <c r="F90" s="229"/>
      <c r="G90" s="229"/>
      <c r="H90" s="228"/>
      <c r="I90" s="228"/>
      <c r="J90" s="228"/>
      <c r="K90" s="228"/>
      <c r="L90" s="228"/>
      <c r="M90" s="228"/>
      <c r="N90" s="228"/>
      <c r="O90" s="228"/>
      <c r="P90" s="228"/>
    </row>
    <row r="91" s="194" customFormat="1" spans="1:16">
      <c r="A91" s="228"/>
      <c r="B91" s="228"/>
      <c r="C91" s="228"/>
      <c r="D91" s="228"/>
      <c r="E91" s="229"/>
      <c r="F91" s="229"/>
      <c r="G91" s="229"/>
      <c r="H91" s="228"/>
      <c r="I91" s="228"/>
      <c r="J91" s="228"/>
      <c r="K91" s="228"/>
      <c r="L91" s="228"/>
      <c r="M91" s="228"/>
      <c r="N91" s="228"/>
      <c r="O91" s="228"/>
      <c r="P91" s="228"/>
    </row>
    <row r="92" s="194" customFormat="1" spans="1:16">
      <c r="A92" s="228"/>
      <c r="B92" s="228"/>
      <c r="C92" s="228"/>
      <c r="D92" s="228"/>
      <c r="E92" s="229"/>
      <c r="F92" s="229"/>
      <c r="G92" s="229"/>
      <c r="H92" s="228"/>
      <c r="I92" s="228"/>
      <c r="J92" s="228"/>
      <c r="K92" s="228"/>
      <c r="L92" s="228"/>
      <c r="M92" s="228"/>
      <c r="N92" s="228"/>
      <c r="O92" s="228"/>
      <c r="P92" s="228"/>
    </row>
    <row r="93" s="194" customFormat="1" spans="1:16">
      <c r="A93" s="228"/>
      <c r="B93" s="228"/>
      <c r="C93" s="228"/>
      <c r="D93" s="228"/>
      <c r="E93" s="229"/>
      <c r="F93" s="229"/>
      <c r="G93" s="229"/>
      <c r="H93" s="228"/>
      <c r="I93" s="228"/>
      <c r="J93" s="228"/>
      <c r="K93" s="228"/>
      <c r="L93" s="228"/>
      <c r="M93" s="228"/>
      <c r="N93" s="228"/>
      <c r="O93" s="228"/>
      <c r="P93" s="228"/>
    </row>
    <row r="94" s="194" customFormat="1" spans="1:16">
      <c r="A94" s="228"/>
      <c r="B94" s="228"/>
      <c r="C94" s="228"/>
      <c r="D94" s="228"/>
      <c r="E94" s="229"/>
      <c r="F94" s="229"/>
      <c r="G94" s="229"/>
      <c r="H94" s="228"/>
      <c r="I94" s="228"/>
      <c r="J94" s="228"/>
      <c r="K94" s="228"/>
      <c r="L94" s="228"/>
      <c r="M94" s="228"/>
      <c r="N94" s="228"/>
      <c r="O94" s="228"/>
      <c r="P94" s="228"/>
    </row>
    <row r="95" s="194" customFormat="1" spans="1:16">
      <c r="A95" s="228"/>
      <c r="B95" s="228"/>
      <c r="C95" s="228"/>
      <c r="D95" s="228"/>
      <c r="E95" s="229"/>
      <c r="F95" s="229"/>
      <c r="G95" s="229"/>
      <c r="H95" s="228"/>
      <c r="I95" s="228"/>
      <c r="J95" s="228"/>
      <c r="K95" s="228"/>
      <c r="L95" s="228"/>
      <c r="M95" s="228"/>
      <c r="N95" s="228"/>
      <c r="O95" s="228"/>
      <c r="P95" s="228"/>
    </row>
    <row r="96" s="194" customFormat="1" spans="1:16">
      <c r="A96" s="228"/>
      <c r="B96" s="228"/>
      <c r="C96" s="228"/>
      <c r="D96" s="228"/>
      <c r="E96" s="229"/>
      <c r="F96" s="229"/>
      <c r="G96" s="229"/>
      <c r="H96" s="228"/>
      <c r="I96" s="228"/>
      <c r="J96" s="228"/>
      <c r="K96" s="228"/>
      <c r="L96" s="228"/>
      <c r="M96" s="228"/>
      <c r="N96" s="228"/>
      <c r="O96" s="228"/>
      <c r="P96" s="228"/>
    </row>
    <row r="97" s="194" customFormat="1" spans="1:16">
      <c r="A97" s="228"/>
      <c r="B97" s="228"/>
      <c r="C97" s="228"/>
      <c r="D97" s="228"/>
      <c r="E97" s="229"/>
      <c r="F97" s="229"/>
      <c r="G97" s="229"/>
      <c r="H97" s="228"/>
      <c r="I97" s="228"/>
      <c r="J97" s="228"/>
      <c r="K97" s="228"/>
      <c r="L97" s="228"/>
      <c r="M97" s="228"/>
      <c r="N97" s="228"/>
      <c r="O97" s="228"/>
      <c r="P97" s="228"/>
    </row>
    <row r="98" s="194" customFormat="1" spans="1:16">
      <c r="A98" s="228"/>
      <c r="B98" s="228"/>
      <c r="C98" s="228"/>
      <c r="D98" s="228"/>
      <c r="E98" s="229"/>
      <c r="F98" s="229"/>
      <c r="G98" s="229"/>
      <c r="H98" s="228"/>
      <c r="I98" s="228"/>
      <c r="J98" s="228"/>
      <c r="K98" s="228"/>
      <c r="L98" s="228"/>
      <c r="M98" s="228"/>
      <c r="N98" s="228"/>
      <c r="O98" s="228"/>
      <c r="P98" s="228"/>
    </row>
    <row r="99" s="194" customFormat="1" spans="1:16">
      <c r="A99" s="228"/>
      <c r="B99" s="228"/>
      <c r="C99" s="228"/>
      <c r="D99" s="228"/>
      <c r="E99" s="229"/>
      <c r="F99" s="229"/>
      <c r="G99" s="229"/>
      <c r="H99" s="228"/>
      <c r="I99" s="228"/>
      <c r="J99" s="228"/>
      <c r="K99" s="228"/>
      <c r="L99" s="228"/>
      <c r="M99" s="228"/>
      <c r="N99" s="228"/>
      <c r="O99" s="228"/>
      <c r="P99" s="228"/>
    </row>
    <row r="100" s="194" customFormat="1" spans="1:16">
      <c r="A100" s="228"/>
      <c r="B100" s="228"/>
      <c r="C100" s="228"/>
      <c r="D100" s="228"/>
      <c r="E100" s="229"/>
      <c r="F100" s="229"/>
      <c r="G100" s="229"/>
      <c r="H100" s="228"/>
      <c r="I100" s="228"/>
      <c r="J100" s="228"/>
      <c r="K100" s="228"/>
      <c r="L100" s="228"/>
      <c r="M100" s="228"/>
      <c r="N100" s="228"/>
      <c r="O100" s="228"/>
      <c r="P100" s="228"/>
    </row>
    <row r="101" s="194" customFormat="1" spans="1:16">
      <c r="A101" s="228"/>
      <c r="B101" s="228"/>
      <c r="C101" s="228"/>
      <c r="D101" s="228"/>
      <c r="E101" s="229"/>
      <c r="F101" s="229"/>
      <c r="G101" s="229"/>
      <c r="H101" s="228"/>
      <c r="I101" s="228"/>
      <c r="J101" s="228"/>
      <c r="K101" s="228"/>
      <c r="L101" s="228"/>
      <c r="M101" s="228"/>
      <c r="N101" s="228"/>
      <c r="O101" s="228"/>
      <c r="P101" s="228"/>
    </row>
    <row r="102" s="194" customFormat="1" spans="1:16">
      <c r="A102" s="228"/>
      <c r="B102" s="228"/>
      <c r="C102" s="228"/>
      <c r="D102" s="228"/>
      <c r="E102" s="229"/>
      <c r="F102" s="229"/>
      <c r="G102" s="229"/>
      <c r="H102" s="228"/>
      <c r="I102" s="228"/>
      <c r="J102" s="228"/>
      <c r="K102" s="228"/>
      <c r="L102" s="228"/>
      <c r="M102" s="228"/>
      <c r="N102" s="228"/>
      <c r="O102" s="228"/>
      <c r="P102" s="228"/>
    </row>
  </sheetData>
  <sheetProtection selectLockedCells="1"/>
  <mergeCells count="16">
    <mergeCell ref="A2:P2"/>
    <mergeCell ref="B5:D5"/>
    <mergeCell ref="A22:I22"/>
    <mergeCell ref="A5:A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511805555555556" right="0.511805555555556" top="0.393055555555556" bottom="0.354166666666667" header="0.314583333333333" footer="0.314583333333333"/>
  <pageSetup paperSize="9" scale="82" orientation="landscape" blackAndWhite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R10" sqref="R10"/>
    </sheetView>
  </sheetViews>
  <sheetFormatPr defaultColWidth="9" defaultRowHeight="14.4"/>
  <cols>
    <col min="1" max="1" width="11.1296296296296" style="166" customWidth="1"/>
    <col min="2" max="2" width="16.25" style="167" customWidth="1"/>
    <col min="3" max="3" width="15.8796296296296" style="166" customWidth="1"/>
    <col min="4" max="6" width="15.8796296296296" style="168" customWidth="1"/>
    <col min="7" max="10" width="15.8796296296296" style="166" customWidth="1"/>
    <col min="11" max="16384" width="9" style="166"/>
  </cols>
  <sheetData>
    <row r="1" ht="45" customHeight="1" spans="1:10">
      <c r="A1" s="169" t="s">
        <v>104</v>
      </c>
    </row>
    <row r="2" ht="41.25" customHeight="1" spans="1:10">
      <c r="A2" s="170" t="s">
        <v>105</v>
      </c>
      <c r="B2" s="170"/>
      <c r="C2" s="170"/>
      <c r="D2" s="170"/>
      <c r="E2" s="170"/>
      <c r="F2" s="170"/>
      <c r="G2" s="170"/>
      <c r="H2" s="170"/>
      <c r="I2" s="170"/>
      <c r="J2" s="170"/>
    </row>
    <row r="3" s="161" customFormat="1" ht="41.25" customHeight="1" spans="1:10">
      <c r="A3" s="171" t="s">
        <v>8</v>
      </c>
      <c r="B3" s="172"/>
      <c r="C3" s="173"/>
      <c r="D3" s="174"/>
      <c r="E3" s="174"/>
      <c r="F3" s="175"/>
      <c r="J3" s="171" t="s">
        <v>106</v>
      </c>
    </row>
    <row r="4" s="162" customFormat="1" ht="36" customHeight="1" spans="1:10">
      <c r="A4" s="176" t="s">
        <v>107</v>
      </c>
      <c r="B4" s="177" t="s">
        <v>108</v>
      </c>
      <c r="C4" s="176" t="s">
        <v>109</v>
      </c>
      <c r="D4" s="176"/>
      <c r="E4" s="176"/>
      <c r="F4" s="178" t="s">
        <v>110</v>
      </c>
      <c r="G4" s="179"/>
      <c r="H4" s="179"/>
      <c r="I4" s="180"/>
      <c r="J4" s="176" t="s">
        <v>111</v>
      </c>
    </row>
    <row r="5" s="163" customFormat="1" ht="33.75" customHeight="1" spans="1:10">
      <c r="A5" s="181"/>
      <c r="B5" s="177"/>
      <c r="C5" s="176" t="s">
        <v>112</v>
      </c>
      <c r="D5" s="176" t="s">
        <v>49</v>
      </c>
      <c r="E5" s="176" t="s">
        <v>113</v>
      </c>
      <c r="F5" s="176" t="s">
        <v>35</v>
      </c>
      <c r="G5" s="182" t="s">
        <v>114</v>
      </c>
      <c r="H5" s="176" t="s">
        <v>23</v>
      </c>
      <c r="I5" s="176" t="s">
        <v>24</v>
      </c>
      <c r="J5" s="176"/>
    </row>
    <row r="6" s="164" customFormat="1" ht="43.5" customHeight="1" spans="1:10">
      <c r="A6" s="176" t="s">
        <v>115</v>
      </c>
      <c r="B6" s="183">
        <f t="shared" ref="B6:K6" si="0">SUM(B7:B7)</f>
        <v>0</v>
      </c>
      <c r="C6" s="184">
        <f t="shared" si="0"/>
        <v>0</v>
      </c>
      <c r="D6" s="184">
        <f t="shared" si="0"/>
        <v>0</v>
      </c>
      <c r="E6" s="184">
        <f t="shared" si="0"/>
        <v>0</v>
      </c>
      <c r="F6" s="184">
        <f t="shared" si="0"/>
        <v>0</v>
      </c>
      <c r="G6" s="184">
        <f t="shared" si="0"/>
        <v>0</v>
      </c>
      <c r="H6" s="184">
        <f t="shared" si="0"/>
        <v>0</v>
      </c>
      <c r="I6" s="184">
        <f t="shared" si="0"/>
        <v>0</v>
      </c>
      <c r="J6" s="184">
        <f t="shared" si="0"/>
        <v>0</v>
      </c>
    </row>
    <row r="7" s="165" customFormat="1" ht="42.75" customHeight="1" spans="1:10">
      <c r="A7" s="185" t="s">
        <v>116</v>
      </c>
      <c r="B7" s="183">
        <f>C7+F7+J7</f>
        <v>0</v>
      </c>
      <c r="C7" s="184">
        <f>D7+E7</f>
        <v>0</v>
      </c>
      <c r="D7" s="186">
        <f>'人员工资 '!P7/10000</f>
        <v>0</v>
      </c>
      <c r="E7" s="186">
        <f>'人员工资 '!U7</f>
        <v>0</v>
      </c>
      <c r="F7" s="187">
        <f>G7+H7+I7</f>
        <v>0</v>
      </c>
      <c r="G7" s="186">
        <f>'人员工资 '!V7*12/10000</f>
        <v>0</v>
      </c>
      <c r="H7" s="186">
        <f>社会保障费用!W7*12/10000</f>
        <v>0</v>
      </c>
      <c r="I7" s="186">
        <f>社会保障费用!X7*12/10000</f>
        <v>0</v>
      </c>
      <c r="J7" s="187">
        <f>'人员工资 '!Y7*12/10000</f>
        <v>0</v>
      </c>
    </row>
    <row r="8" ht="21" customHeight="1" spans="1:10">
      <c r="A8" s="188" t="s">
        <v>39</v>
      </c>
      <c r="B8" s="189"/>
      <c r="C8" s="190"/>
      <c r="D8" s="191"/>
      <c r="E8" s="191"/>
      <c r="F8" s="191"/>
      <c r="G8" s="192" t="s">
        <v>117</v>
      </c>
      <c r="H8" s="193"/>
      <c r="I8" s="190"/>
      <c r="J8" s="190"/>
    </row>
    <row r="9" ht="15.75" customHeight="1" spans="1:10">
      <c r="A9" s="169" t="s">
        <v>118</v>
      </c>
      <c r="B9" s="189"/>
      <c r="C9" s="190"/>
      <c r="D9" s="191"/>
      <c r="E9" s="191"/>
      <c r="F9" s="191"/>
      <c r="G9" s="190"/>
      <c r="H9" s="190"/>
      <c r="I9" s="190"/>
      <c r="J9" s="190"/>
    </row>
  </sheetData>
  <sheetProtection selectLockedCells="1"/>
  <mergeCells count="6">
    <mergeCell ref="A2:J2"/>
    <mergeCell ref="C4:E4"/>
    <mergeCell ref="F4:I4"/>
    <mergeCell ref="A4:A5"/>
    <mergeCell ref="B4:B5"/>
    <mergeCell ref="J4:J5"/>
  </mergeCells>
  <printOptions horizontalCentered="1"/>
  <pageMargins left="0.511805555555556" right="0.314583333333333" top="0.747916666666667" bottom="0.747916666666667" header="0.314583333333333" footer="0.314583333333333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19"/>
  <sheetViews>
    <sheetView workbookViewId="0">
      <selection activeCell="T8" sqref="T8"/>
    </sheetView>
  </sheetViews>
  <sheetFormatPr defaultColWidth="9" defaultRowHeight="15.6"/>
  <cols>
    <col min="1" max="1" width="14.2222222222222" style="139" customWidth="1"/>
    <col min="2" max="3" width="11.5" style="140" customWidth="1"/>
    <col min="4" max="4" width="12.1296296296296" style="140" customWidth="1"/>
    <col min="5" max="11" width="10.1111111111111" style="1" customWidth="1"/>
    <col min="12" max="12" width="11" style="1" customWidth="1"/>
    <col min="13" max="13" width="11.4444444444444" style="1" customWidth="1"/>
    <col min="14" max="15" width="9.88888888888889" style="1" customWidth="1"/>
    <col min="16" max="16384" width="9" style="1"/>
  </cols>
  <sheetData>
    <row r="1" ht="42" customHeight="1" spans="1:15">
      <c r="A1" s="139" t="s">
        <v>119</v>
      </c>
    </row>
    <row r="2" ht="41.25" customHeight="1" spans="1:15">
      <c r="A2" s="141" t="s">
        <v>120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ht="39" customHeight="1" spans="1:15">
      <c r="A3" s="142" t="s">
        <v>8</v>
      </c>
      <c r="E3" s="143"/>
      <c r="O3" s="143" t="s">
        <v>121</v>
      </c>
    </row>
    <row r="4" s="138" customFormat="1" ht="36.75" customHeight="1" spans="1:15">
      <c r="A4" s="144" t="s">
        <v>45</v>
      </c>
      <c r="B4" s="145" t="s">
        <v>122</v>
      </c>
      <c r="C4" s="146" t="s">
        <v>123</v>
      </c>
      <c r="D4" s="145" t="s">
        <v>124</v>
      </c>
      <c r="E4" s="147" t="s">
        <v>125</v>
      </c>
      <c r="F4" s="147" t="s">
        <v>126</v>
      </c>
      <c r="G4" s="147" t="s">
        <v>127</v>
      </c>
      <c r="H4" s="147" t="s">
        <v>128</v>
      </c>
      <c r="I4" s="147" t="s">
        <v>129</v>
      </c>
      <c r="J4" s="147" t="s">
        <v>130</v>
      </c>
      <c r="K4" s="147" t="s">
        <v>131</v>
      </c>
      <c r="L4" s="148" t="s">
        <v>132</v>
      </c>
      <c r="M4" s="147" t="s">
        <v>133</v>
      </c>
      <c r="N4" s="147" t="s">
        <v>134</v>
      </c>
      <c r="O4" s="149" t="s">
        <v>135</v>
      </c>
    </row>
    <row r="5" s="138" customFormat="1" ht="37.5" customHeight="1" spans="1:15">
      <c r="A5" s="150"/>
      <c r="B5" s="145"/>
      <c r="C5" s="151">
        <f t="shared" ref="C5:O5" si="0">SUM(C6:C9)</f>
        <v>1</v>
      </c>
      <c r="D5" s="151">
        <f t="shared" si="0"/>
        <v>5</v>
      </c>
      <c r="E5" s="151">
        <f t="shared" si="0"/>
        <v>2.9</v>
      </c>
      <c r="F5" s="151">
        <f t="shared" si="0"/>
        <v>0</v>
      </c>
      <c r="G5" s="151">
        <f t="shared" si="0"/>
        <v>1.8</v>
      </c>
      <c r="H5" s="151">
        <f t="shared" si="0"/>
        <v>0</v>
      </c>
      <c r="I5" s="151">
        <f t="shared" si="0"/>
        <v>0</v>
      </c>
      <c r="J5" s="151">
        <f t="shared" si="0"/>
        <v>0.1</v>
      </c>
      <c r="K5" s="151">
        <f t="shared" si="0"/>
        <v>0</v>
      </c>
      <c r="L5" s="151">
        <f t="shared" si="0"/>
        <v>0</v>
      </c>
      <c r="M5" s="151">
        <f t="shared" si="0"/>
        <v>0.1</v>
      </c>
      <c r="N5" s="151">
        <f t="shared" si="0"/>
        <v>0</v>
      </c>
      <c r="O5" s="151">
        <f t="shared" si="0"/>
        <v>0.1</v>
      </c>
    </row>
    <row r="6" ht="27" customHeight="1" spans="1:15">
      <c r="A6" s="152"/>
      <c r="B6" s="153"/>
      <c r="C6" s="153">
        <v>1</v>
      </c>
      <c r="D6" s="154">
        <v>5</v>
      </c>
      <c r="E6" s="155">
        <v>2.9</v>
      </c>
      <c r="F6" s="155">
        <v>0</v>
      </c>
      <c r="G6" s="155">
        <v>1.8</v>
      </c>
      <c r="H6" s="155">
        <v>0</v>
      </c>
      <c r="I6" s="155">
        <v>0</v>
      </c>
      <c r="J6" s="155">
        <v>0.1</v>
      </c>
      <c r="K6" s="155">
        <v>0</v>
      </c>
      <c r="L6" s="155">
        <v>0</v>
      </c>
      <c r="M6" s="155">
        <v>0.1</v>
      </c>
      <c r="N6" s="155">
        <v>0</v>
      </c>
      <c r="O6" s="155">
        <v>0.1</v>
      </c>
    </row>
    <row r="7" ht="27" customHeight="1" spans="1:15">
      <c r="A7" s="152"/>
      <c r="B7" s="153"/>
      <c r="C7" s="153"/>
      <c r="D7" s="154">
        <f>B7*C7</f>
        <v>0</v>
      </c>
      <c r="E7" s="155">
        <f>D7*0.12</f>
        <v>0</v>
      </c>
      <c r="F7" s="155">
        <f>D7*0.05</f>
        <v>0</v>
      </c>
      <c r="G7" s="155">
        <f>D7*0.015</f>
        <v>0</v>
      </c>
      <c r="H7" s="155">
        <f>D7*0.03</f>
        <v>0</v>
      </c>
      <c r="I7" s="155">
        <f>D7*0.1</f>
        <v>0</v>
      </c>
      <c r="J7" s="155">
        <f>D7*0.3</f>
        <v>0</v>
      </c>
      <c r="K7" s="155">
        <f>D7*0.06</f>
        <v>0</v>
      </c>
      <c r="L7" s="155">
        <f>D7*0.2</f>
        <v>0</v>
      </c>
      <c r="M7" s="155">
        <f>D7*0.02</f>
        <v>0</v>
      </c>
      <c r="N7" s="155">
        <f>D7*0.065</f>
        <v>0</v>
      </c>
      <c r="O7" s="155">
        <f>D7*0.04</f>
        <v>0</v>
      </c>
    </row>
    <row r="8" ht="27" customHeight="1" spans="1:15">
      <c r="A8" s="152"/>
      <c r="B8" s="153"/>
      <c r="C8" s="153"/>
      <c r="D8" s="154">
        <f>B8*C8</f>
        <v>0</v>
      </c>
      <c r="E8" s="155">
        <f>D8*0.12</f>
        <v>0</v>
      </c>
      <c r="F8" s="155">
        <f>D8*0.05</f>
        <v>0</v>
      </c>
      <c r="G8" s="155">
        <f>D8*0.015</f>
        <v>0</v>
      </c>
      <c r="H8" s="155">
        <f>D8*0.03</f>
        <v>0</v>
      </c>
      <c r="I8" s="155">
        <f>D8*0.1</f>
        <v>0</v>
      </c>
      <c r="J8" s="155">
        <f>D8*0.3</f>
        <v>0</v>
      </c>
      <c r="K8" s="155">
        <f>D8*0.06</f>
        <v>0</v>
      </c>
      <c r="L8" s="155">
        <f>D8*0.2</f>
        <v>0</v>
      </c>
      <c r="M8" s="155">
        <f>D8*0.02</f>
        <v>0</v>
      </c>
      <c r="N8" s="155">
        <f>D8*0.065</f>
        <v>0</v>
      </c>
      <c r="O8" s="155">
        <f>D8*0.04</f>
        <v>0</v>
      </c>
    </row>
    <row r="9" ht="27" customHeight="1" spans="1:15">
      <c r="A9" s="152"/>
      <c r="B9" s="153"/>
      <c r="C9" s="153"/>
      <c r="D9" s="154">
        <f>B9*C9</f>
        <v>0</v>
      </c>
      <c r="E9" s="155">
        <f>D9*0.12</f>
        <v>0</v>
      </c>
      <c r="F9" s="155">
        <f>D9*0.05</f>
        <v>0</v>
      </c>
      <c r="G9" s="155">
        <f>D9*0.015</f>
        <v>0</v>
      </c>
      <c r="H9" s="155">
        <f>D9*0.03</f>
        <v>0</v>
      </c>
      <c r="I9" s="155">
        <f>D9*0.1</f>
        <v>0</v>
      </c>
      <c r="J9" s="155">
        <f>D9*0.3</f>
        <v>0</v>
      </c>
      <c r="K9" s="155">
        <f>D9*0.06</f>
        <v>0</v>
      </c>
      <c r="L9" s="155">
        <f>D9*0.2</f>
        <v>0</v>
      </c>
      <c r="M9" s="155">
        <f>D9*0.02</f>
        <v>0</v>
      </c>
      <c r="N9" s="155">
        <f>D9*0.065</f>
        <v>0</v>
      </c>
      <c r="O9" s="155">
        <f>D9*0.04</f>
        <v>0</v>
      </c>
    </row>
    <row r="10" ht="35.25" customHeight="1" spans="1:15">
      <c r="A10" s="31" t="s">
        <v>39</v>
      </c>
      <c r="B10" s="156"/>
      <c r="C10" s="156"/>
      <c r="D10" s="156"/>
    </row>
    <row r="11" s="2" customFormat="1" ht="21" customHeight="1" spans="1:15">
      <c r="A11" s="157" t="s">
        <v>136</v>
      </c>
      <c r="B11" s="158"/>
      <c r="C11" s="158"/>
      <c r="D11" s="158"/>
      <c r="E11" s="159"/>
      <c r="F11" s="159"/>
      <c r="G11" s="159"/>
      <c r="H11" s="159"/>
      <c r="I11" s="159"/>
    </row>
    <row r="12" s="2" customFormat="1" ht="17.25" customHeight="1" spans="1:15">
      <c r="A12" s="160" t="s">
        <v>137</v>
      </c>
      <c r="B12" s="140"/>
      <c r="C12" s="140"/>
      <c r="D12" s="140"/>
    </row>
    <row r="13" s="2" customFormat="1" ht="27" customHeight="1" spans="1:15">
      <c r="A13" s="160"/>
      <c r="B13" s="140"/>
      <c r="C13" s="140"/>
      <c r="D13" s="140"/>
    </row>
    <row r="14" ht="15" hidden="1" customHeight="1" spans="1:15">
      <c r="A14" s="160">
        <v>0.6</v>
      </c>
    </row>
    <row r="15" hidden="1" spans="1:15">
      <c r="A15" s="139">
        <v>1</v>
      </c>
    </row>
    <row r="16" hidden="1" spans="1:15">
      <c r="A16" s="1">
        <v>1.3</v>
      </c>
    </row>
    <row r="17" hidden="1" spans="1:1">
      <c r="A17" s="1">
        <v>1.5</v>
      </c>
    </row>
    <row r="18" hidden="1" spans="1:1">
      <c r="A18" s="139">
        <v>1.7</v>
      </c>
    </row>
    <row r="19" hidden="1" spans="1:1">
      <c r="A19" s="139">
        <v>2.76</v>
      </c>
    </row>
  </sheetData>
  <sheetProtection selectLockedCells="1"/>
  <mergeCells count="1">
    <mergeCell ref="A2:O2"/>
  </mergeCells>
  <dataValidations count="1">
    <dataValidation type="list" allowBlank="1" showInputMessage="1" showErrorMessage="1" sqref="C6:C9">
      <formula1>$A$14:$A$19</formula1>
    </dataValidation>
  </dataValidations>
  <printOptions horizontalCentered="1"/>
  <pageMargins left="0.511805555555556" right="0.314583333333333" top="0.747916666666667" bottom="0.747916666666667" header="0.314583333333333" footer="0.314583333333333"/>
  <pageSetup paperSize="9" scale="85" orientation="landscape" blackAndWhite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9" sqref="H9"/>
    </sheetView>
  </sheetViews>
  <sheetFormatPr defaultColWidth="9" defaultRowHeight="14.4" outlineLevelCol="5"/>
  <cols>
    <col min="1" max="1" width="11.75" style="1" customWidth="1"/>
    <col min="2" max="2" width="16.5" style="1" customWidth="1"/>
    <col min="3" max="3" width="15.5" style="1" customWidth="1"/>
    <col min="4" max="4" width="18.5" style="1" customWidth="1"/>
    <col min="5" max="5" width="52.6296296296296" style="1" customWidth="1"/>
    <col min="6" max="16384" width="9" style="1"/>
  </cols>
  <sheetData>
    <row r="1" ht="21" customHeight="1" spans="1:5">
      <c r="A1" s="2" t="s">
        <v>138</v>
      </c>
    </row>
    <row r="2" ht="20.25" customHeight="1" spans="1:5">
      <c r="A2" s="121" t="s">
        <v>139</v>
      </c>
      <c r="B2" s="121"/>
      <c r="C2" s="121"/>
      <c r="D2" s="121"/>
      <c r="E2" s="121"/>
    </row>
    <row r="3" ht="21.75" customHeight="1" spans="1:5">
      <c r="A3" s="122" t="s">
        <v>8</v>
      </c>
      <c r="B3" s="123"/>
      <c r="C3" s="123"/>
      <c r="D3" s="123"/>
      <c r="E3" s="124" t="s">
        <v>121</v>
      </c>
    </row>
    <row r="4" ht="24" customHeight="1" spans="1:5">
      <c r="A4" s="125" t="s">
        <v>45</v>
      </c>
      <c r="B4" s="125" t="s">
        <v>140</v>
      </c>
      <c r="C4" s="125" t="s">
        <v>141</v>
      </c>
      <c r="D4" s="126" t="s">
        <v>142</v>
      </c>
      <c r="E4" s="125" t="s">
        <v>143</v>
      </c>
    </row>
    <row r="5" ht="24" customHeight="1" spans="1:5">
      <c r="A5" s="125" t="s">
        <v>144</v>
      </c>
      <c r="B5" s="125" t="s">
        <v>145</v>
      </c>
      <c r="C5" s="125" t="s">
        <v>145</v>
      </c>
      <c r="D5" s="127">
        <f>SUM(D6:D19)</f>
        <v>0</v>
      </c>
      <c r="E5" s="128"/>
    </row>
    <row r="6" ht="24" customHeight="1" spans="1:5">
      <c r="A6" s="129"/>
      <c r="B6" s="130"/>
      <c r="C6" s="130"/>
      <c r="D6" s="131"/>
      <c r="E6" s="132"/>
    </row>
    <row r="7" ht="24" customHeight="1" spans="1:5">
      <c r="A7" s="133"/>
      <c r="B7" s="132"/>
      <c r="C7" s="133"/>
      <c r="D7" s="134"/>
      <c r="E7" s="133"/>
    </row>
    <row r="8" ht="24" customHeight="1" spans="1:5">
      <c r="A8" s="133"/>
      <c r="B8" s="132"/>
      <c r="C8" s="133"/>
      <c r="D8" s="134"/>
      <c r="E8" s="133"/>
    </row>
    <row r="9" ht="24" customHeight="1" spans="1:5">
      <c r="A9" s="133"/>
      <c r="B9" s="132"/>
      <c r="C9" s="133"/>
      <c r="D9" s="134"/>
      <c r="E9" s="133"/>
    </row>
    <row r="10" ht="24" customHeight="1" spans="1:5">
      <c r="A10" s="133"/>
      <c r="B10" s="132"/>
      <c r="C10" s="133"/>
      <c r="D10" s="134"/>
      <c r="E10" s="133"/>
    </row>
    <row r="11" ht="24" customHeight="1" spans="1:5">
      <c r="A11" s="133"/>
      <c r="B11" s="132"/>
      <c r="C11" s="133"/>
      <c r="D11" s="134"/>
      <c r="E11" s="133"/>
    </row>
    <row r="12" ht="24" customHeight="1" spans="1:5">
      <c r="A12" s="133"/>
      <c r="B12" s="132"/>
      <c r="C12" s="133"/>
      <c r="D12" s="134"/>
      <c r="E12" s="133"/>
    </row>
    <row r="13" ht="24" customHeight="1" spans="1:5">
      <c r="A13" s="133"/>
      <c r="B13" s="132"/>
      <c r="C13" s="133"/>
      <c r="D13" s="134"/>
      <c r="E13" s="133"/>
    </row>
    <row r="14" ht="24" customHeight="1" spans="1:5">
      <c r="A14" s="133"/>
      <c r="B14" s="132"/>
      <c r="C14" s="133"/>
      <c r="D14" s="134"/>
      <c r="E14" s="133"/>
    </row>
    <row r="15" ht="24" customHeight="1" spans="1:5">
      <c r="A15" s="133"/>
      <c r="B15" s="132"/>
      <c r="C15" s="133"/>
      <c r="D15" s="134"/>
      <c r="E15" s="133"/>
    </row>
    <row r="16" ht="24" customHeight="1" spans="1:5">
      <c r="A16" s="133"/>
      <c r="B16" s="132"/>
      <c r="C16" s="133"/>
      <c r="D16" s="134"/>
      <c r="E16" s="133"/>
    </row>
    <row r="17" ht="24" customHeight="1" spans="1:6">
      <c r="A17" s="133"/>
      <c r="B17" s="132"/>
      <c r="C17" s="133"/>
      <c r="D17" s="134"/>
      <c r="E17" s="133"/>
    </row>
    <row r="18" ht="24" customHeight="1" spans="1:6">
      <c r="A18" s="133"/>
      <c r="B18" s="132"/>
      <c r="C18" s="133"/>
      <c r="D18" s="134"/>
      <c r="E18" s="133"/>
      <c r="F18" s="123"/>
    </row>
    <row r="19" ht="24" customHeight="1" spans="1:6">
      <c r="A19" s="135"/>
      <c r="B19" s="130"/>
      <c r="C19" s="135"/>
      <c r="D19" s="136"/>
      <c r="E19" s="133"/>
    </row>
    <row r="20" ht="29.25" customHeight="1" spans="1:6">
      <c r="A20" s="31" t="s">
        <v>39</v>
      </c>
      <c r="B20" s="123"/>
      <c r="C20" s="123"/>
      <c r="D20" s="123"/>
      <c r="E20" s="137" t="s">
        <v>146</v>
      </c>
    </row>
  </sheetData>
  <sheetProtection selectLockedCells="1"/>
  <mergeCells count="1">
    <mergeCell ref="A2:E2"/>
  </mergeCells>
  <pageMargins left="1.29791666666667" right="0.707638888888889" top="0.74791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4"/>
  <sheetViews>
    <sheetView workbookViewId="0">
      <pane xSplit="1" ySplit="5" topLeftCell="B14" activePane="bottomRight" state="frozen"/>
      <selection/>
      <selection pane="topRight"/>
      <selection pane="bottomLeft"/>
      <selection pane="bottomRight" activeCell="S29" sqref="S29"/>
    </sheetView>
  </sheetViews>
  <sheetFormatPr defaultColWidth="9" defaultRowHeight="14.4"/>
  <cols>
    <col min="1" max="1" width="10.7592592592593" style="72" customWidth="1"/>
    <col min="2" max="2" width="25.8796296296296" style="72" customWidth="1"/>
    <col min="3" max="3" width="19.8888888888889" style="72" customWidth="1"/>
    <col min="4" max="9" width="10.3703703703704" style="75" customWidth="1"/>
    <col min="10" max="11" width="8.75925925925926" style="75" customWidth="1"/>
    <col min="12" max="12" width="10.5" style="75" customWidth="1"/>
    <col min="13" max="16" width="10.3703703703704" style="75" customWidth="1"/>
    <col min="17" max="17" width="17.8888888888889" style="72" customWidth="1"/>
    <col min="18" max="18" width="13.75" style="72"/>
    <col min="19" max="19" width="12.6296296296296" style="72"/>
    <col min="20" max="16384" width="9" style="72"/>
  </cols>
  <sheetData>
    <row r="1" s="72" customFormat="1" ht="18" customHeight="1" spans="1:17">
      <c r="A1" s="73" t="s">
        <v>147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="72" customFormat="1" ht="25.8" spans="1:17">
      <c r="A2" s="76" t="s">
        <v>148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="72" customFormat="1" ht="21" customHeight="1" spans="1:17">
      <c r="A3" s="77" t="s">
        <v>149</v>
      </c>
      <c r="B3" s="77"/>
      <c r="C3" s="77"/>
      <c r="D3" s="78"/>
      <c r="E3" s="78"/>
      <c r="F3" s="78"/>
      <c r="G3" s="78"/>
      <c r="H3" s="78"/>
      <c r="I3" s="78"/>
      <c r="J3" s="79"/>
      <c r="K3" s="79"/>
      <c r="L3" s="79"/>
      <c r="M3" s="79"/>
      <c r="N3" s="79"/>
      <c r="O3" s="79"/>
      <c r="P3" s="79"/>
    </row>
    <row r="4" s="72" customFormat="1" ht="20" customHeight="1" spans="1:17">
      <c r="A4" s="80" t="s">
        <v>150</v>
      </c>
      <c r="B4" s="80" t="s">
        <v>151</v>
      </c>
      <c r="C4" s="80" t="s">
        <v>152</v>
      </c>
      <c r="D4" s="80" t="s">
        <v>153</v>
      </c>
      <c r="E4" s="81" t="s">
        <v>35</v>
      </c>
      <c r="F4" s="82" t="s">
        <v>154</v>
      </c>
      <c r="G4" s="82"/>
      <c r="H4" s="82"/>
      <c r="I4" s="82"/>
      <c r="J4" s="80" t="s">
        <v>155</v>
      </c>
      <c r="K4" s="82" t="s">
        <v>156</v>
      </c>
      <c r="L4" s="81" t="s">
        <v>35</v>
      </c>
      <c r="M4" s="82" t="s">
        <v>157</v>
      </c>
      <c r="N4" s="82"/>
      <c r="O4" s="82"/>
      <c r="P4" s="82"/>
      <c r="Q4" s="80" t="s">
        <v>158</v>
      </c>
    </row>
    <row r="5" s="72" customFormat="1" ht="20" customHeight="1" spans="1:17">
      <c r="A5" s="83"/>
      <c r="B5" s="83"/>
      <c r="C5" s="83"/>
      <c r="D5" s="83"/>
      <c r="E5" s="84"/>
      <c r="F5" s="82" t="s">
        <v>159</v>
      </c>
      <c r="G5" s="82" t="s">
        <v>160</v>
      </c>
      <c r="H5" s="82" t="s">
        <v>161</v>
      </c>
      <c r="I5" s="82" t="s">
        <v>162</v>
      </c>
      <c r="J5" s="83"/>
      <c r="K5" s="82" t="s">
        <v>163</v>
      </c>
      <c r="L5" s="84"/>
      <c r="M5" s="82" t="s">
        <v>159</v>
      </c>
      <c r="N5" s="82" t="s">
        <v>160</v>
      </c>
      <c r="O5" s="82" t="s">
        <v>161</v>
      </c>
      <c r="P5" s="82" t="s">
        <v>162</v>
      </c>
      <c r="Q5" s="83"/>
    </row>
    <row r="6" s="72" customFormat="1" ht="22" customHeight="1" spans="1:17">
      <c r="A6" s="82" t="s">
        <v>164</v>
      </c>
      <c r="B6" s="85" t="s">
        <v>165</v>
      </c>
      <c r="C6" s="86"/>
      <c r="D6" s="87">
        <f>D7+D12+D14+D18+D31+D34-D17</f>
        <v>148.8</v>
      </c>
      <c r="E6" s="87">
        <f>F6+G6+H6+I6</f>
        <v>0</v>
      </c>
      <c r="F6" s="87">
        <f>F7+F12+F14+F18+F31+F34-F17</f>
        <v>0</v>
      </c>
      <c r="G6" s="87">
        <f>G7+G12+G14+G18+G31+G34-G17</f>
        <v>0</v>
      </c>
      <c r="H6" s="87">
        <f>H7+H12+H14+H18+H31+H34-H17</f>
        <v>0</v>
      </c>
      <c r="I6" s="87">
        <f>I7+I12+I14+I18+I31+I34-I17</f>
        <v>0</v>
      </c>
      <c r="J6" s="87">
        <f>J7+J12+J14+J18+J31+J34</f>
        <v>0</v>
      </c>
      <c r="K6" s="87">
        <f>K7+K12+K14+K18+K31+K34</f>
        <v>0</v>
      </c>
      <c r="L6" s="87" t="e">
        <f>M6+N6+O6+#REF!+P6</f>
        <v>#REF!</v>
      </c>
      <c r="M6" s="87">
        <f>M7+M12+M14+M18+M31+M34</f>
        <v>0</v>
      </c>
      <c r="N6" s="87">
        <f>N7+N12+N14+N18+N31+N34</f>
        <v>0</v>
      </c>
      <c r="O6" s="87">
        <f>O7+O12+O14+O18+O31+O34</f>
        <v>0</v>
      </c>
      <c r="P6" s="87">
        <f>P7+P12+P14+P18+P31+P34</f>
        <v>0</v>
      </c>
      <c r="Q6" s="88"/>
    </row>
    <row r="7" s="72" customFormat="1" ht="22" customHeight="1" spans="1:17">
      <c r="A7" s="82"/>
      <c r="B7" s="89" t="s">
        <v>166</v>
      </c>
      <c r="C7" s="90"/>
      <c r="D7" s="91">
        <f>SUM(D8:D10)</f>
        <v>0</v>
      </c>
      <c r="E7" s="91">
        <f>F7+G7+H7+I7</f>
        <v>0</v>
      </c>
      <c r="F7" s="91">
        <f>SUM(F8:F10)</f>
        <v>0</v>
      </c>
      <c r="G7" s="91">
        <f>SUM(G8:G10)</f>
        <v>0</v>
      </c>
      <c r="H7" s="91">
        <f>SUM(H8:H10)</f>
        <v>0</v>
      </c>
      <c r="I7" s="91">
        <f t="shared" ref="I7:Q7" si="0">SUM(I8:I10)</f>
        <v>0</v>
      </c>
      <c r="J7" s="91">
        <f t="shared" si="0"/>
        <v>0</v>
      </c>
      <c r="K7" s="91">
        <f t="shared" si="0"/>
        <v>0</v>
      </c>
      <c r="L7" s="91">
        <f t="shared" si="0"/>
        <v>0</v>
      </c>
      <c r="M7" s="91">
        <f t="shared" si="0"/>
        <v>0</v>
      </c>
      <c r="N7" s="91">
        <f t="shared" si="0"/>
        <v>0</v>
      </c>
      <c r="O7" s="91">
        <f t="shared" si="0"/>
        <v>0</v>
      </c>
      <c r="P7" s="91">
        <f t="shared" si="0"/>
        <v>0</v>
      </c>
      <c r="Q7" s="92"/>
    </row>
    <row r="8" s="72" customFormat="1" ht="20" customHeight="1" spans="1:17">
      <c r="A8" s="82"/>
      <c r="B8" s="93"/>
      <c r="C8" s="94" t="s">
        <v>167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6" t="s">
        <v>168</v>
      </c>
    </row>
    <row r="9" s="72" customFormat="1" ht="20" customHeight="1" spans="1:17">
      <c r="A9" s="82"/>
      <c r="B9" s="93"/>
      <c r="C9" s="94" t="s">
        <v>169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7"/>
    </row>
    <row r="10" s="72" customFormat="1" ht="20" customHeight="1" spans="1:17">
      <c r="A10" s="82"/>
      <c r="B10" s="93"/>
      <c r="C10" s="94" t="s">
        <v>170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8"/>
    </row>
    <row r="11" s="72" customFormat="1" ht="20" customHeight="1" spans="1:17">
      <c r="A11" s="82"/>
      <c r="B11" s="93"/>
      <c r="C11" s="94" t="s">
        <v>171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9" t="s">
        <v>172</v>
      </c>
    </row>
    <row r="12" s="72" customFormat="1" ht="27" customHeight="1" spans="1:17">
      <c r="A12" s="82"/>
      <c r="B12" s="89" t="s">
        <v>173</v>
      </c>
      <c r="C12" s="100"/>
      <c r="D12" s="91">
        <f>SUM(D13)</f>
        <v>5</v>
      </c>
      <c r="E12" s="91">
        <f>F12+G12+H12+I12</f>
        <v>0</v>
      </c>
      <c r="F12" s="91">
        <f t="shared" ref="F12:K12" si="1">SUM(F13)</f>
        <v>0</v>
      </c>
      <c r="G12" s="91">
        <f t="shared" si="1"/>
        <v>0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>SUM(L13:L15)</f>
        <v>0</v>
      </c>
      <c r="M12" s="91">
        <f>SUM(M13)</f>
        <v>0</v>
      </c>
      <c r="N12" s="91">
        <f>SUM(N13)</f>
        <v>0</v>
      </c>
      <c r="O12" s="91">
        <f>SUM(O13)</f>
        <v>0</v>
      </c>
      <c r="P12" s="91">
        <f>SUM(P13)</f>
        <v>0</v>
      </c>
      <c r="Q12" s="92" t="s">
        <v>174</v>
      </c>
    </row>
    <row r="13" s="72" customFormat="1" ht="20" customHeight="1" spans="1:17">
      <c r="A13" s="82"/>
      <c r="B13" s="93"/>
      <c r="C13" s="94"/>
      <c r="D13" s="95">
        <v>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101"/>
    </row>
    <row r="14" s="72" customFormat="1" ht="28" customHeight="1" spans="1:17">
      <c r="A14" s="82"/>
      <c r="B14" s="89" t="s">
        <v>175</v>
      </c>
      <c r="C14" s="100"/>
      <c r="D14" s="91">
        <f>SUM(D15:D17)</f>
        <v>0.1</v>
      </c>
      <c r="E14" s="91">
        <f>F14+G14+H14+I14</f>
        <v>0</v>
      </c>
      <c r="F14" s="91">
        <f>SUM(F15:F17)</f>
        <v>0</v>
      </c>
      <c r="G14" s="91">
        <f>SUM(G15:G17)</f>
        <v>0</v>
      </c>
      <c r="H14" s="91">
        <f>SUM(H15:H17)</f>
        <v>0</v>
      </c>
      <c r="I14" s="91">
        <f t="shared" ref="I14:Q14" si="2">SUM(I15:I17)</f>
        <v>0</v>
      </c>
      <c r="J14" s="91">
        <f t="shared" si="2"/>
        <v>0</v>
      </c>
      <c r="K14" s="91">
        <f t="shared" si="2"/>
        <v>0</v>
      </c>
      <c r="L14" s="91">
        <f t="shared" si="2"/>
        <v>0</v>
      </c>
      <c r="M14" s="91">
        <f t="shared" si="2"/>
        <v>0</v>
      </c>
      <c r="N14" s="91">
        <f t="shared" si="2"/>
        <v>0</v>
      </c>
      <c r="O14" s="91">
        <f t="shared" si="2"/>
        <v>0</v>
      </c>
      <c r="P14" s="91">
        <f t="shared" si="2"/>
        <v>0</v>
      </c>
      <c r="Q14" s="92" t="s">
        <v>176</v>
      </c>
    </row>
    <row r="15" s="72" customFormat="1" ht="20" customHeight="1" spans="1:17">
      <c r="A15" s="82"/>
      <c r="B15" s="102" t="s">
        <v>177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101"/>
    </row>
    <row r="16" s="72" customFormat="1" ht="20" customHeight="1" spans="1:17">
      <c r="A16" s="82"/>
      <c r="B16" s="102" t="s">
        <v>178</v>
      </c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101"/>
    </row>
    <row r="17" s="72" customFormat="1" ht="20" customHeight="1" spans="1:17">
      <c r="A17" s="82"/>
      <c r="B17" s="102" t="s">
        <v>179</v>
      </c>
      <c r="C17" s="94"/>
      <c r="D17" s="95">
        <v>0.1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101"/>
    </row>
    <row r="18" s="72" customFormat="1" ht="20" customHeight="1" spans="1:17">
      <c r="A18" s="82"/>
      <c r="B18" s="103" t="s">
        <v>180</v>
      </c>
      <c r="C18" s="104"/>
      <c r="D18" s="91">
        <f>SUM(D19:D30)</f>
        <v>143.8</v>
      </c>
      <c r="E18" s="91">
        <f>F18+G18+H18+I18</f>
        <v>0</v>
      </c>
      <c r="F18" s="91">
        <f t="shared" ref="F18:K18" si="3">SUM(F19:F30)</f>
        <v>0</v>
      </c>
      <c r="G18" s="91">
        <f t="shared" si="3"/>
        <v>0</v>
      </c>
      <c r="H18" s="91">
        <f t="shared" si="3"/>
        <v>0</v>
      </c>
      <c r="I18" s="91">
        <f t="shared" si="3"/>
        <v>0</v>
      </c>
      <c r="J18" s="91">
        <f t="shared" si="3"/>
        <v>0</v>
      </c>
      <c r="K18" s="91">
        <f t="shared" si="3"/>
        <v>0</v>
      </c>
      <c r="L18" s="91">
        <f>SUM(L19:L31)</f>
        <v>0</v>
      </c>
      <c r="M18" s="91">
        <f>SUM(M19:M30)</f>
        <v>0</v>
      </c>
      <c r="N18" s="91">
        <f>SUM(N19:N30)</f>
        <v>0</v>
      </c>
      <c r="O18" s="91">
        <f>SUM(O19:O30)</f>
        <v>0</v>
      </c>
      <c r="P18" s="91">
        <f>SUM(P19:P30)</f>
        <v>0</v>
      </c>
      <c r="Q18" s="105"/>
    </row>
    <row r="19" s="72" customFormat="1" ht="22" customHeight="1" spans="1:17">
      <c r="A19" s="82"/>
      <c r="B19" s="106"/>
      <c r="C19" s="107" t="s">
        <v>181</v>
      </c>
      <c r="D19" s="95">
        <v>35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68" t="s">
        <v>182</v>
      </c>
    </row>
    <row r="20" s="72" customFormat="1" ht="30" customHeight="1" spans="1:17">
      <c r="A20" s="82"/>
      <c r="B20" s="106"/>
      <c r="C20" s="107" t="s">
        <v>183</v>
      </c>
      <c r="D20" s="95">
        <v>40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68" t="s">
        <v>184</v>
      </c>
    </row>
    <row r="21" s="72" customFormat="1" ht="22" customHeight="1" spans="1:17">
      <c r="A21" s="82"/>
      <c r="B21" s="106"/>
      <c r="C21" s="107" t="s">
        <v>185</v>
      </c>
      <c r="D21" s="95">
        <v>15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68" t="s">
        <v>186</v>
      </c>
    </row>
    <row r="22" s="72" customFormat="1" ht="22" customHeight="1" spans="1:17">
      <c r="A22" s="82"/>
      <c r="B22" s="106"/>
      <c r="C22" s="107" t="s">
        <v>187</v>
      </c>
      <c r="D22" s="95">
        <v>18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68" t="s">
        <v>188</v>
      </c>
    </row>
    <row r="23" s="72" customFormat="1" ht="22" customHeight="1" spans="1:17">
      <c r="A23" s="82"/>
      <c r="B23" s="106"/>
      <c r="C23" s="107" t="s">
        <v>189</v>
      </c>
      <c r="D23" s="95">
        <v>2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68" t="s">
        <v>190</v>
      </c>
    </row>
    <row r="24" s="72" customFormat="1" ht="22" customHeight="1" spans="1:17">
      <c r="A24" s="82"/>
      <c r="B24" s="106"/>
      <c r="C24" s="107" t="s">
        <v>191</v>
      </c>
      <c r="D24" s="95">
        <v>3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68" t="s">
        <v>192</v>
      </c>
    </row>
    <row r="25" s="72" customFormat="1" ht="22" customHeight="1" spans="1:17">
      <c r="A25" s="82"/>
      <c r="B25" s="106"/>
      <c r="C25" s="107" t="s">
        <v>193</v>
      </c>
      <c r="D25" s="95">
        <v>1.4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68" t="s">
        <v>194</v>
      </c>
    </row>
    <row r="26" s="72" customFormat="1" ht="22" customHeight="1" spans="1:17">
      <c r="A26" s="82"/>
      <c r="B26" s="106"/>
      <c r="C26" s="107" t="s">
        <v>195</v>
      </c>
      <c r="D26" s="95">
        <v>6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68" t="s">
        <v>196</v>
      </c>
    </row>
    <row r="27" s="72" customFormat="1" ht="22" customHeight="1" spans="1:17">
      <c r="A27" s="82"/>
      <c r="B27" s="106"/>
      <c r="C27" s="107" t="s">
        <v>197</v>
      </c>
      <c r="D27" s="95">
        <v>17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68" t="s">
        <v>198</v>
      </c>
    </row>
    <row r="28" s="72" customFormat="1" ht="22" customHeight="1" spans="1:17">
      <c r="A28" s="82"/>
      <c r="B28" s="106"/>
      <c r="C28" s="107" t="s">
        <v>199</v>
      </c>
      <c r="D28" s="95">
        <v>0.4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8" t="s">
        <v>200</v>
      </c>
    </row>
    <row r="29" s="72" customFormat="1" ht="22" customHeight="1" spans="1:17">
      <c r="A29" s="82"/>
      <c r="B29" s="106"/>
      <c r="C29" s="107" t="s">
        <v>201</v>
      </c>
      <c r="D29" s="95">
        <v>6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8" t="s">
        <v>202</v>
      </c>
    </row>
    <row r="30" s="72" customFormat="1" ht="22" customHeight="1" spans="1:17">
      <c r="A30" s="82"/>
      <c r="B30" s="106"/>
      <c r="C30" s="107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101"/>
    </row>
    <row r="31" s="72" customFormat="1" ht="20" customHeight="1" spans="1:17">
      <c r="A31" s="82"/>
      <c r="B31" s="89" t="s">
        <v>203</v>
      </c>
      <c r="C31" s="108"/>
      <c r="D31" s="91">
        <f>SUM(D32:D33)</f>
        <v>0</v>
      </c>
      <c r="E31" s="91">
        <f>F31+G31+H31+I31</f>
        <v>0</v>
      </c>
      <c r="F31" s="91">
        <f t="shared" ref="F31:K31" si="4">SUM(F32:F33)</f>
        <v>0</v>
      </c>
      <c r="G31" s="91">
        <f t="shared" si="4"/>
        <v>0</v>
      </c>
      <c r="H31" s="91">
        <f t="shared" si="4"/>
        <v>0</v>
      </c>
      <c r="I31" s="91">
        <f t="shared" si="4"/>
        <v>0</v>
      </c>
      <c r="J31" s="91">
        <f t="shared" si="4"/>
        <v>0</v>
      </c>
      <c r="K31" s="91">
        <f t="shared" si="4"/>
        <v>0</v>
      </c>
      <c r="L31" s="91">
        <f>SUM(L32:L34)</f>
        <v>0</v>
      </c>
      <c r="M31" s="91">
        <f>SUM(M32:M33)</f>
        <v>0</v>
      </c>
      <c r="N31" s="91">
        <f>SUM(N32:N33)</f>
        <v>0</v>
      </c>
      <c r="O31" s="91">
        <f>SUM(O32:O33)</f>
        <v>0</v>
      </c>
      <c r="P31" s="91">
        <f>SUM(P32:P33)</f>
        <v>0</v>
      </c>
      <c r="Q31" s="105"/>
    </row>
    <row r="32" s="72" customFormat="1" ht="20" customHeight="1" spans="1:17">
      <c r="A32" s="82"/>
      <c r="B32" s="93"/>
      <c r="C32" s="107"/>
      <c r="D32" s="109"/>
      <c r="E32" s="109"/>
      <c r="F32" s="109"/>
      <c r="G32" s="109"/>
      <c r="H32" s="109"/>
      <c r="I32" s="109"/>
      <c r="J32" s="109"/>
      <c r="K32" s="109"/>
      <c r="L32" s="95"/>
      <c r="M32" s="109"/>
      <c r="N32" s="109"/>
      <c r="O32" s="109"/>
      <c r="P32" s="109"/>
      <c r="Q32" s="101"/>
    </row>
    <row r="33" s="72" customFormat="1" ht="20" customHeight="1" spans="1:19">
      <c r="A33" s="82"/>
      <c r="B33" s="93"/>
      <c r="C33" s="107"/>
      <c r="D33" s="109"/>
      <c r="E33" s="109"/>
      <c r="F33" s="109"/>
      <c r="G33" s="109"/>
      <c r="H33" s="109"/>
      <c r="I33" s="109"/>
      <c r="J33" s="109"/>
      <c r="K33" s="109"/>
      <c r="L33" s="95"/>
      <c r="M33" s="109"/>
      <c r="N33" s="109"/>
      <c r="O33" s="109"/>
      <c r="P33" s="109"/>
      <c r="Q33" s="101"/>
    </row>
    <row r="34" s="72" customFormat="1" ht="20" customHeight="1" spans="1:19">
      <c r="A34" s="82"/>
      <c r="B34" s="89" t="s">
        <v>204</v>
      </c>
      <c r="C34" s="108"/>
      <c r="D34" s="91">
        <f>SUM(D35:D36)</f>
        <v>0</v>
      </c>
      <c r="E34" s="91">
        <f>F34+G34+H34+I34</f>
        <v>0</v>
      </c>
      <c r="F34" s="91">
        <f t="shared" ref="F34:K34" si="5">SUM(F35:F36)</f>
        <v>0</v>
      </c>
      <c r="G34" s="91">
        <f t="shared" si="5"/>
        <v>0</v>
      </c>
      <c r="H34" s="91">
        <f t="shared" si="5"/>
        <v>0</v>
      </c>
      <c r="I34" s="91">
        <f t="shared" si="5"/>
        <v>0</v>
      </c>
      <c r="J34" s="91">
        <f t="shared" si="5"/>
        <v>0</v>
      </c>
      <c r="K34" s="91">
        <f t="shared" si="5"/>
        <v>0</v>
      </c>
      <c r="L34" s="91">
        <f>SUM(L35:L37)</f>
        <v>0</v>
      </c>
      <c r="M34" s="91">
        <f>SUM(M35:M36)</f>
        <v>0</v>
      </c>
      <c r="N34" s="91">
        <f>SUM(N35:N36)</f>
        <v>0</v>
      </c>
      <c r="O34" s="91">
        <f>SUM(O35:O36)</f>
        <v>0</v>
      </c>
      <c r="P34" s="91">
        <f>SUM(P35:P36)</f>
        <v>0</v>
      </c>
      <c r="Q34" s="105"/>
    </row>
    <row r="35" s="72" customFormat="1" ht="20" customHeight="1" spans="1:19">
      <c r="A35" s="82"/>
      <c r="B35" s="110"/>
      <c r="C35" s="101"/>
      <c r="D35" s="111"/>
      <c r="E35" s="111"/>
      <c r="F35" s="111"/>
      <c r="G35" s="111"/>
      <c r="H35" s="111"/>
      <c r="I35" s="111"/>
      <c r="J35" s="112"/>
      <c r="K35" s="112"/>
      <c r="L35" s="95"/>
      <c r="M35" s="113"/>
      <c r="N35" s="114"/>
      <c r="O35" s="114"/>
      <c r="P35" s="115"/>
      <c r="Q35" s="101"/>
    </row>
    <row r="36" s="72" customFormat="1" ht="20" customHeight="1" spans="1:19">
      <c r="A36" s="82"/>
      <c r="B36" s="110"/>
      <c r="C36" s="101"/>
      <c r="D36" s="111"/>
      <c r="E36" s="111"/>
      <c r="F36" s="111"/>
      <c r="G36" s="111"/>
      <c r="H36" s="111"/>
      <c r="I36" s="111"/>
      <c r="J36" s="112"/>
      <c r="K36" s="112"/>
      <c r="L36" s="95"/>
      <c r="M36" s="113"/>
      <c r="N36" s="114"/>
      <c r="O36" s="114"/>
      <c r="P36" s="115"/>
      <c r="Q36" s="101"/>
    </row>
    <row r="37" s="72" customFormat="1" ht="20" customHeight="1" spans="1:19">
      <c r="A37" s="116" t="s">
        <v>39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117" t="s">
        <v>205</v>
      </c>
      <c r="Q37" s="117"/>
    </row>
    <row r="38" s="73" customFormat="1" ht="22" customHeight="1" spans="1:19">
      <c r="A38" s="118" t="s">
        <v>206</v>
      </c>
      <c r="B38" s="118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="73" customFormat="1" ht="16" customHeight="1" spans="1:19">
      <c r="A39" s="118" t="s">
        <v>207</v>
      </c>
      <c r="B39" s="118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="72" customFormat="1" ht="16" customHeight="1" spans="1:19">
      <c r="A40" s="120" t="s">
        <v>208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</row>
    <row r="43" s="74" customFormat="1" spans="1:19">
      <c r="A43" s="72"/>
      <c r="B43" s="72"/>
      <c r="C43" s="72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2"/>
      <c r="R43" s="72"/>
      <c r="S43" s="72"/>
    </row>
    <row r="44" s="74" customFormat="1" spans="1:19">
      <c r="A44" s="72"/>
      <c r="B44" s="72"/>
      <c r="C44" s="72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2"/>
      <c r="R44" s="72"/>
      <c r="S44" s="72"/>
    </row>
  </sheetData>
  <protectedRanges>
    <protectedRange sqref="B35:D36 J35:L36" name="区域1_1"/>
    <protectedRange sqref="F35:I36" name="区域1_1_1"/>
    <protectedRange sqref="M35:M36" name="区域1_1_2"/>
  </protectedRanges>
  <mergeCells count="17">
    <mergeCell ref="A2:Q2"/>
    <mergeCell ref="A3:D3"/>
    <mergeCell ref="F4:I4"/>
    <mergeCell ref="M4:P4"/>
    <mergeCell ref="N37:Q37"/>
    <mergeCell ref="A38:N38"/>
    <mergeCell ref="A39:N39"/>
    <mergeCell ref="A4:A5"/>
    <mergeCell ref="A6:A36"/>
    <mergeCell ref="B4:B5"/>
    <mergeCell ref="C4:C5"/>
    <mergeCell ref="D4:D5"/>
    <mergeCell ref="E4:E5"/>
    <mergeCell ref="J4:J5"/>
    <mergeCell ref="L4:L5"/>
    <mergeCell ref="Q4:Q5"/>
    <mergeCell ref="Q8:Q10"/>
  </mergeCells>
  <pageMargins left="0.511805555555556" right="0.511805555555556" top="0.354166666666667" bottom="0.354166666666667" header="0.314583333333333" footer="0.314583333333333"/>
  <pageSetup paperSize="9" scale="67" fitToHeight="0" orientation="landscape" blackAndWhite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F21" sqref="F21"/>
    </sheetView>
  </sheetViews>
  <sheetFormatPr defaultColWidth="9" defaultRowHeight="14.4" outlineLevelCol="6"/>
  <cols>
    <col min="1" max="1" width="9.55555555555556" style="49" customWidth="1"/>
    <col min="2" max="2" width="26.5555555555556" style="49" customWidth="1"/>
    <col min="3" max="3" width="13.3333333333333" style="49" customWidth="1"/>
    <col min="4" max="4" width="15.5555555555556" style="49" customWidth="1"/>
    <col min="5" max="5" width="11.5555555555556" style="49" customWidth="1"/>
    <col min="6" max="6" width="71.5555555555556" style="49" customWidth="1"/>
    <col min="7" max="16384" width="9" style="49"/>
  </cols>
  <sheetData>
    <row r="1" spans="1:7">
      <c r="A1" s="50" t="s">
        <v>209</v>
      </c>
      <c r="B1" s="51"/>
      <c r="C1" s="51"/>
      <c r="D1" s="51"/>
      <c r="E1" s="51"/>
      <c r="F1" s="51"/>
    </row>
    <row r="2" ht="25.8" spans="1:7">
      <c r="A2" s="52" t="s">
        <v>210</v>
      </c>
      <c r="B2" s="53"/>
      <c r="C2" s="53"/>
      <c r="D2" s="52"/>
      <c r="E2" s="52"/>
      <c r="F2" s="52"/>
    </row>
    <row r="3" ht="15.6" spans="1:7">
      <c r="A3" s="54" t="s">
        <v>8</v>
      </c>
      <c r="B3" s="54"/>
      <c r="C3" s="55"/>
      <c r="D3" s="55"/>
      <c r="E3" s="55"/>
      <c r="F3" s="56" t="s">
        <v>106</v>
      </c>
      <c r="G3" s="54"/>
    </row>
    <row r="4" ht="30" customHeight="1" spans="1:7">
      <c r="A4" s="57" t="s">
        <v>211</v>
      </c>
      <c r="B4" s="57" t="s">
        <v>212</v>
      </c>
      <c r="C4" s="57" t="s">
        <v>153</v>
      </c>
      <c r="D4" s="58" t="s">
        <v>213</v>
      </c>
      <c r="E4" s="57" t="s">
        <v>214</v>
      </c>
      <c r="F4" s="57" t="s">
        <v>215</v>
      </c>
    </row>
    <row r="5" ht="30" customHeight="1" spans="1:7">
      <c r="A5" s="59"/>
      <c r="B5" s="59"/>
      <c r="C5" s="59"/>
      <c r="D5" s="60"/>
      <c r="E5" s="59"/>
      <c r="F5" s="59"/>
    </row>
    <row r="6" ht="30" customHeight="1" spans="1:7">
      <c r="A6" s="61"/>
      <c r="B6" s="62" t="s">
        <v>165</v>
      </c>
      <c r="C6" s="63">
        <f>SUM(C7:C19)</f>
        <v>126.8</v>
      </c>
      <c r="D6" s="63"/>
      <c r="E6" s="63">
        <f>SUM(E7:E19)</f>
        <v>189</v>
      </c>
      <c r="F6" s="61"/>
    </row>
    <row r="7" ht="25" customHeight="1" spans="1:7">
      <c r="A7" s="64">
        <v>1</v>
      </c>
      <c r="B7" s="65" t="s">
        <v>181</v>
      </c>
      <c r="C7" s="66">
        <v>35</v>
      </c>
      <c r="D7" s="67"/>
      <c r="E7" s="67">
        <v>70</v>
      </c>
      <c r="F7" s="68" t="s">
        <v>182</v>
      </c>
    </row>
    <row r="8" ht="25" customHeight="1" spans="1:7">
      <c r="A8" s="64">
        <v>2</v>
      </c>
      <c r="B8" s="65" t="s">
        <v>183</v>
      </c>
      <c r="C8" s="66">
        <v>40</v>
      </c>
      <c r="D8" s="67"/>
      <c r="E8" s="67">
        <v>0</v>
      </c>
      <c r="F8" s="68" t="s">
        <v>184</v>
      </c>
    </row>
    <row r="9" ht="25" customHeight="1" spans="1:7">
      <c r="A9" s="64">
        <v>3</v>
      </c>
      <c r="B9" s="65" t="s">
        <v>185</v>
      </c>
      <c r="C9" s="66">
        <v>15</v>
      </c>
      <c r="D9" s="67"/>
      <c r="E9" s="67">
        <v>15</v>
      </c>
      <c r="F9" s="68" t="s">
        <v>186</v>
      </c>
    </row>
    <row r="10" ht="25" customHeight="1" spans="1:7">
      <c r="A10" s="64">
        <v>4</v>
      </c>
      <c r="B10" s="65" t="s">
        <v>187</v>
      </c>
      <c r="C10" s="66">
        <v>18</v>
      </c>
      <c r="D10" s="67"/>
      <c r="E10" s="67">
        <v>18</v>
      </c>
      <c r="F10" s="68" t="s">
        <v>188</v>
      </c>
    </row>
    <row r="11" ht="25" customHeight="1" spans="1:7">
      <c r="A11" s="64">
        <v>5</v>
      </c>
      <c r="B11" s="65" t="s">
        <v>189</v>
      </c>
      <c r="C11" s="66">
        <v>2</v>
      </c>
      <c r="D11" s="67"/>
      <c r="E11" s="67">
        <v>2</v>
      </c>
      <c r="F11" s="68" t="s">
        <v>190</v>
      </c>
    </row>
    <row r="12" ht="25" customHeight="1" spans="1:7">
      <c r="A12" s="64">
        <v>6</v>
      </c>
      <c r="B12" s="69" t="s">
        <v>191</v>
      </c>
      <c r="C12" s="66">
        <v>3</v>
      </c>
      <c r="D12" s="67"/>
      <c r="E12" s="67">
        <v>0</v>
      </c>
      <c r="F12" s="68" t="s">
        <v>192</v>
      </c>
    </row>
    <row r="13" ht="25" customHeight="1" spans="1:7">
      <c r="A13" s="64">
        <v>7</v>
      </c>
      <c r="B13" s="69" t="s">
        <v>193</v>
      </c>
      <c r="C13" s="66">
        <v>1.4</v>
      </c>
      <c r="D13" s="67"/>
      <c r="E13" s="67">
        <v>3</v>
      </c>
      <c r="F13" s="68" t="s">
        <v>216</v>
      </c>
    </row>
    <row r="14" ht="25" customHeight="1" spans="1:7">
      <c r="A14" s="64">
        <v>8</v>
      </c>
      <c r="B14" s="69" t="s">
        <v>217</v>
      </c>
      <c r="C14" s="66">
        <v>6</v>
      </c>
      <c r="D14" s="67"/>
      <c r="E14" s="67">
        <v>8</v>
      </c>
      <c r="F14" s="68" t="s">
        <v>196</v>
      </c>
    </row>
    <row r="15" ht="25" customHeight="1" spans="1:7">
      <c r="A15" s="64">
        <v>9</v>
      </c>
      <c r="B15" s="65" t="s">
        <v>197</v>
      </c>
      <c r="C15" s="66">
        <v>0</v>
      </c>
      <c r="D15" s="67"/>
      <c r="E15" s="67">
        <v>12</v>
      </c>
      <c r="F15" s="68" t="s">
        <v>198</v>
      </c>
    </row>
    <row r="16" ht="25" customHeight="1" spans="1:7">
      <c r="A16" s="64">
        <v>10</v>
      </c>
      <c r="B16" s="65" t="s">
        <v>199</v>
      </c>
      <c r="C16" s="67">
        <v>0.4</v>
      </c>
      <c r="D16" s="67"/>
      <c r="E16" s="67">
        <v>0.4</v>
      </c>
      <c r="F16" s="68" t="s">
        <v>200</v>
      </c>
    </row>
    <row r="17" ht="25" customHeight="1" spans="1:6">
      <c r="A17" s="64">
        <v>11</v>
      </c>
      <c r="B17" s="65" t="s">
        <v>201</v>
      </c>
      <c r="C17" s="67">
        <v>6</v>
      </c>
      <c r="D17" s="67"/>
      <c r="E17" s="67"/>
      <c r="F17" s="68" t="s">
        <v>218</v>
      </c>
    </row>
    <row r="18" ht="25" customHeight="1" spans="1:6">
      <c r="A18" s="64">
        <v>12</v>
      </c>
      <c r="B18" s="65" t="s">
        <v>219</v>
      </c>
      <c r="C18" s="67"/>
      <c r="D18" s="67"/>
      <c r="E18" s="67">
        <v>0.6</v>
      </c>
      <c r="F18" s="68" t="s">
        <v>220</v>
      </c>
    </row>
    <row r="19" ht="25" customHeight="1" spans="1:6">
      <c r="A19" s="64">
        <v>13</v>
      </c>
      <c r="B19" s="65" t="s">
        <v>221</v>
      </c>
      <c r="C19" s="67"/>
      <c r="D19" s="67"/>
      <c r="E19" s="67">
        <v>60</v>
      </c>
      <c r="F19" s="68" t="s">
        <v>222</v>
      </c>
    </row>
    <row r="20" ht="30" customHeight="1" spans="1:6">
      <c r="A20" s="70" t="s">
        <v>39</v>
      </c>
      <c r="B20" s="51"/>
      <c r="C20" s="51"/>
      <c r="D20" s="51"/>
      <c r="E20" s="51"/>
      <c r="F20" s="51"/>
    </row>
    <row r="21" s="35" customFormat="1" ht="28" customHeight="1" spans="1:6">
      <c r="A21" s="71" t="s">
        <v>223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 verticalCentered="1"/>
  <pageMargins left="0.275" right="0.118055555555556" top="0.314583333333333" bottom="0.236111111111111" header="0" footer="0.236111111111111"/>
  <pageSetup paperSize="9" scale="9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1" master="" otherUserPermission="visible"/>
  <rangeList sheetStid="14" master="" otherUserPermission="visible"/>
  <rangeList sheetStid="8" master="" otherUserPermission="visible"/>
  <rangeList sheetStid="7" master="" otherUserPermission="visible"/>
  <rangeList sheetStid="6" master="" otherUserPermission="visible"/>
  <rangeList sheetStid="5" master="" otherUserPermission="visible"/>
  <rangeList sheetStid="15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</rangeList>
  <rangeList sheetStid="12" master="" otherUserPermission="visible"/>
  <rangeList sheetStid="1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社会保障费用</vt:lpstr>
      <vt:lpstr>人员工资 </vt:lpstr>
      <vt:lpstr>基本数字</vt:lpstr>
      <vt:lpstr>工资福利表</vt:lpstr>
      <vt:lpstr>公用经费</vt:lpstr>
      <vt:lpstr>小车情况</vt:lpstr>
      <vt:lpstr>部门项目</vt:lpstr>
      <vt:lpstr>与上年对比</vt:lpstr>
      <vt:lpstr>三公经费</vt:lpstr>
      <vt:lpstr>经费支出总表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ＣＯＯＬ</cp:lastModifiedBy>
  <dcterms:created xsi:type="dcterms:W3CDTF">2016-11-16T02:19:00Z</dcterms:created>
  <cp:lastPrinted>2016-11-28T03:58:00Z</cp:lastPrinted>
  <dcterms:modified xsi:type="dcterms:W3CDTF">2026-05-26T03:26:07Z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14</vt:lpwstr>
  </property>
  <property fmtid="{D5CDD505-2E9C-101B-9397-08002B2CF9AE}" pid="4" name="ICV">
    <vt:lpwstr>B89D75A2150E453A877A6A6ECDE432DC_13</vt:lpwstr>
  </property>
  <property fmtid="{D5CDD505-2E9C-101B-9397-08002B2CF9AE}" pid="5" name="CalculationRule">
    <vt:i4>0</vt:i4>
  </property>
</Properties>
</file>