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30" windowHeight="12255" tabRatio="845" firstSheet="3" activeTab="3"/>
  </bookViews>
  <sheets>
    <sheet name="数据汇总-隐藏" sheetId="18" state="hidden" r:id="rId1"/>
    <sheet name="实测实量" sheetId="21" state="hidden" r:id="rId2"/>
    <sheet name="实测·实量记录表" sheetId="6" state="hidden" r:id="rId3"/>
    <sheet name="实测实量记录表" sheetId="10" r:id="rId4"/>
    <sheet name="附件 回弹法混凝土回弹强度记录表" sheetId="22" r:id="rId5"/>
    <sheet name="沟槽回填" sheetId="23" r:id="rId6"/>
    <sheet name="质量风险-隐藏" sheetId="17" state="hidden" r:id="rId7"/>
    <sheet name="安全文明-隐藏" sheetId="13" state="hidden" r:id="rId8"/>
    <sheet name="管理行为-隐藏" sheetId="15" state="hidden" r:id="rId9"/>
  </sheets>
  <definedNames>
    <definedName name="_xlnm.Print_Area" localSheetId="7">'安全文明-隐藏'!$A$1:$F$90</definedName>
    <definedName name="_xlnm.Print_Area" localSheetId="4">'附件 回弹法混凝土回弹强度记录表'!$A$1:$U$14</definedName>
    <definedName name="_xlnm.Print_Area" localSheetId="8">'管理行为-隐藏'!$A$1:$E$29</definedName>
    <definedName name="_xlnm.Print_Area" localSheetId="2">实测·实量记录表!$A$1:$AC$139</definedName>
    <definedName name="_xlnm.Print_Area" localSheetId="1">实测实量!$A$1:$AW$128</definedName>
    <definedName name="_xlnm.Print_Area" localSheetId="0">'数据汇总-隐藏'!$A$1:$E$6</definedName>
    <definedName name="_xlnm.Print_Area" localSheetId="6">'质量风险-隐藏'!$A$1:$E$136</definedName>
  </definedNames>
  <calcPr calcId="144525" fullPrecision="0"/>
</workbook>
</file>

<file path=xl/sharedStrings.xml><?xml version="1.0" encoding="utf-8"?>
<sst xmlns="http://schemas.openxmlformats.org/spreadsheetml/2006/main" count="1674" uniqueCount="774">
  <si>
    <t>启用</t>
  </si>
  <si>
    <t>项目得分</t>
  </si>
  <si>
    <t>实测实量</t>
  </si>
  <si>
    <t>质量风险</t>
  </si>
  <si>
    <t>安全文明</t>
  </si>
  <si>
    <t>管理行为</t>
  </si>
  <si>
    <t>实测实量记录表</t>
  </si>
  <si>
    <t>项目名称</t>
  </si>
  <si>
    <t>参评标段名称</t>
  </si>
  <si>
    <t>检查人员</t>
  </si>
  <si>
    <t>项目负责人</t>
  </si>
  <si>
    <t>施工阶段</t>
  </si>
  <si>
    <t>参评标段面积</t>
  </si>
  <si>
    <t>监理单位</t>
  </si>
  <si>
    <t>监理单位负责人</t>
  </si>
  <si>
    <t>检查部位</t>
  </si>
  <si>
    <t>检查日期</t>
  </si>
  <si>
    <t>总包单位</t>
  </si>
  <si>
    <t>施工单位负责人</t>
  </si>
  <si>
    <t>检查项目</t>
  </si>
  <si>
    <t>检查内容</t>
  </si>
  <si>
    <t>判断条件</t>
  </si>
  <si>
    <t>评判标准</t>
  </si>
  <si>
    <t>检测区</t>
  </si>
  <si>
    <t>检测点</t>
  </si>
  <si>
    <t>测量点(输入框个数)</t>
  </si>
  <si>
    <t>爆板值</t>
  </si>
  <si>
    <t>算法</t>
  </si>
  <si>
    <t>设计值名称</t>
  </si>
  <si>
    <t>不合格点</t>
  </si>
  <si>
    <t>合格率</t>
  </si>
  <si>
    <t>检查情况——原始数据</t>
  </si>
  <si>
    <t>分项权重</t>
  </si>
  <si>
    <t>指标项权重</t>
  </si>
  <si>
    <t>汇总项权重</t>
  </si>
  <si>
    <t>计算点</t>
  </si>
  <si>
    <t>子项权重</t>
  </si>
  <si>
    <t>主体工程</t>
  </si>
  <si>
    <t>钢筋工程</t>
  </si>
  <si>
    <t>墙、柱钢筋绑扎间距</t>
  </si>
  <si>
    <t>*</t>
  </si>
  <si>
    <t>[-20,20]mm</t>
  </si>
  <si>
    <t>4</t>
  </si>
  <si>
    <t>钢筋绑扎间距</t>
  </si>
  <si>
    <t>设计值</t>
  </si>
  <si>
    <t>板、梁钢筋绑扎间距</t>
  </si>
  <si>
    <t>板钢筋绑扎</t>
  </si>
  <si>
    <t>钢筋绑扎质量</t>
  </si>
  <si>
    <t>墙、柱、梁钢筋骨架中各竖向面钢筋网交叉点应全数绑扎；板上部钢筋网交叉点应全数绑扎，底部钢筋网除边缘部位可间隔交错绑扎。</t>
  </si>
  <si>
    <t>5</t>
  </si>
  <si>
    <t>受力钢筋连接质量</t>
  </si>
  <si>
    <t>套筒连接质量符合要求，钢筋丝头宜满足6f级精度要求，应采用专用直螺纹量规检验，通规应能顺利旋入并达到要求的拧入长度，止规旋入不得超过3P，丝头长度合格，端头进行打磨平整，中部连接紧密，无空腔，外露丝扣不能大于2丝，且端头有保护帽。</t>
  </si>
  <si>
    <t>电渣压焊、闪光对焊、电弧焊主要外观检查。（电渣压力焊焊包外露不得小于4mm（钢筋直径为28mm及以上时，不得小于6mm），接头轴线偏移不得大于1mm，接头弯折角不大于2度；电弧焊采用帮条焊或搭接焊时焊接长度应满足单面焊≥10d，双面焊≥5d，表面应平整，不得有凹陷或焊瘤，焊接接头区域不得有肉眼可见的裂纹，焊渣清理干净）</t>
  </si>
  <si>
    <t>钢筋工程合计</t>
  </si>
  <si>
    <t>混凝土结构工程</t>
  </si>
  <si>
    <t>截面尺寸</t>
  </si>
  <si>
    <t>[-5,10]mm</t>
  </si>
  <si>
    <t>1</t>
  </si>
  <si>
    <t>表面平整度</t>
  </si>
  <si>
    <t>[0,8]mm</t>
  </si>
  <si>
    <t>2</t>
  </si>
  <si>
    <t>垂直度</t>
  </si>
  <si>
    <t>层高&lt;=6m</t>
  </si>
  <si>
    <t>[0,10]mm</t>
  </si>
  <si>
    <t>层高&gt;6m</t>
  </si>
  <si>
    <t>[0,12]mm</t>
  </si>
  <si>
    <t>顶板水平度</t>
  </si>
  <si>
    <t>[0,15]mm</t>
  </si>
  <si>
    <t>&gt;20mm</t>
  </si>
  <si>
    <t>3</t>
  </si>
  <si>
    <t>楼板厚度</t>
  </si>
  <si>
    <t>混凝土结构工程合计</t>
  </si>
  <si>
    <t>砌筑工程</t>
  </si>
  <si>
    <t>[0,5]mm</t>
  </si>
  <si>
    <t>方正性</t>
  </si>
  <si>
    <t>6</t>
  </si>
  <si>
    <t>外窗洞口尺寸</t>
  </si>
  <si>
    <t>[-10,10]mm</t>
  </si>
  <si>
    <t>高;宽</t>
  </si>
  <si>
    <t>高</t>
  </si>
  <si>
    <t>宽</t>
  </si>
  <si>
    <t>砌筑工程合计</t>
  </si>
  <si>
    <t>主体工程合计</t>
  </si>
  <si>
    <t>抹灰工程</t>
  </si>
  <si>
    <t>墙面表面平整度</t>
  </si>
  <si>
    <t>[0,4]mm</t>
  </si>
  <si>
    <t>墙面垂直度</t>
  </si>
  <si>
    <t>地面表面平整度</t>
  </si>
  <si>
    <t>水泥砂浆</t>
  </si>
  <si>
    <t>细石混凝土</t>
  </si>
  <si>
    <t>顶棚水平度</t>
  </si>
  <si>
    <t>&gt;15mm</t>
  </si>
  <si>
    <t>地面水平度</t>
  </si>
  <si>
    <t>净高</t>
  </si>
  <si>
    <t>[-15,15]mm</t>
  </si>
  <si>
    <t>&lt;-30mm;&gt;30mm</t>
  </si>
  <si>
    <t>8</t>
  </si>
  <si>
    <t>开间/进深</t>
  </si>
  <si>
    <t>开间;进深</t>
  </si>
  <si>
    <t>开间</t>
  </si>
  <si>
    <t>进深</t>
  </si>
  <si>
    <t>户内门洞尺寸偏差</t>
  </si>
  <si>
    <t>外墙窗内侧墙体厚度极差</t>
  </si>
  <si>
    <t>瓷砖收口</t>
  </si>
  <si>
    <t>非瓷砖收口</t>
  </si>
  <si>
    <t>阴阳角方正</t>
  </si>
  <si>
    <t>裂缝</t>
  </si>
  <si>
    <t>无裂缝</t>
  </si>
  <si>
    <t>空鼓</t>
  </si>
  <si>
    <t>无空鼓</t>
  </si>
  <si>
    <t>抹灰工程合计</t>
  </si>
  <si>
    <t>精装修工程</t>
  </si>
  <si>
    <t>涂饰工程</t>
  </si>
  <si>
    <t>平整度</t>
  </si>
  <si>
    <t>面漆或腻子已打磨</t>
  </si>
  <si>
    <t>[0,3]mm</t>
  </si>
  <si>
    <t>结构板批白</t>
  </si>
  <si>
    <t>石膏板吊顶</t>
  </si>
  <si>
    <t>&gt;10mm</t>
  </si>
  <si>
    <t>涂饰工程合计</t>
  </si>
  <si>
    <t>墙面饰面砖</t>
  </si>
  <si>
    <t>瓷砖墙面</t>
  </si>
  <si>
    <t>光面石材墙面</t>
  </si>
  <si>
    <t>[0,2]mm</t>
  </si>
  <si>
    <t>石材墙面</t>
  </si>
  <si>
    <t>接缝高低差</t>
  </si>
  <si>
    <t>[0,1]mm</t>
  </si>
  <si>
    <t>裂缝/空鼓</t>
  </si>
  <si>
    <t>无裂缝、空鼓</t>
  </si>
  <si>
    <t>墙面饰面砖合计</t>
  </si>
  <si>
    <t>地面饰面砖</t>
  </si>
  <si>
    <t>[0,0.5]mm</t>
  </si>
  <si>
    <t>地面饰面砖合计</t>
  </si>
  <si>
    <t>木地板安装</t>
  </si>
  <si>
    <t>地板水平度</t>
  </si>
  <si>
    <t>接缝宽度</t>
  </si>
  <si>
    <t>实木复合、实木地板[0,0.5]mm</t>
  </si>
  <si>
    <t>实木复合、实木地板[0,0.6]mm</t>
  </si>
  <si>
    <t>木地板安装合计</t>
  </si>
  <si>
    <t>精装修工程合计</t>
  </si>
  <si>
    <t>门窗工程</t>
  </si>
  <si>
    <t>型材拼缝宽度</t>
  </si>
  <si>
    <t>不适用塑钢窗[0,0.3]mm</t>
  </si>
  <si>
    <t>型材拼缝高低差</t>
  </si>
  <si>
    <t>同截面[0,0.3]mm</t>
  </si>
  <si>
    <t>不同截面[0,0.5]mm</t>
  </si>
  <si>
    <t>门、窗框正面垂直度</t>
  </si>
  <si>
    <t>10</t>
  </si>
  <si>
    <t>塑钢窗</t>
  </si>
  <si>
    <t>门窗工程合计</t>
  </si>
  <si>
    <t>防水工程</t>
  </si>
  <si>
    <t>地下室防水层厚度</t>
  </si>
  <si>
    <t>1、卷材的厚度不小于设计值；2、涂膜防水层成膜良好无分层。</t>
  </si>
  <si>
    <t>地下室防水附加层</t>
  </si>
  <si>
    <t>1、防水涂膜成膜良好无分层，附加层部位的切片厚度不小于非附加层部位设计厚度的150％； 2、卷材防水附加层宽度不小于500mm，水平和上翻各250mm。</t>
  </si>
  <si>
    <t>屋面防水厚度</t>
  </si>
  <si>
    <t>实测值与设计值比较，卷材的厚度不小于设计值。</t>
  </si>
  <si>
    <t>卫生间涂膜厚度</t>
  </si>
  <si>
    <t>卫生间地面、墙面（非附加层部分）防水涂膜成膜良好，无分层。涂膜防水层平均厚度应符合设计，最小厚度不小于设计厚度８０％。</t>
  </si>
  <si>
    <t>卫生间附加防水层</t>
  </si>
  <si>
    <t>设置部位：卫生间的侧排口、落水口、管道周边、阴阳角、烟道反坎、管井反坎、门框底等部位须设防水附加层。防水附加层材料与防水层相同；设置尺寸：防水附加层应从阴角开始上反和水平延伸各不小于250 mm。附加层四周上返高度超过地面完成面300mm，过门框向外延伸200mm。涂膜厚度：切片厚度不小于设计厚度的150％</t>
  </si>
  <si>
    <t>防水工程合计</t>
  </si>
  <si>
    <t>设备安装</t>
  </si>
  <si>
    <t>座便坑距偏差</t>
  </si>
  <si>
    <t>同一室内的底盒标高差</t>
  </si>
  <si>
    <t>并列插座开关面板高度差</t>
  </si>
  <si>
    <t>设备安装合计</t>
  </si>
  <si>
    <t>总计</t>
  </si>
  <si>
    <t>住宅过程评估实测实量评估表</t>
  </si>
  <si>
    <t>项目负责人（签名）</t>
  </si>
  <si>
    <t>选点规则</t>
  </si>
  <si>
    <t>检查情况</t>
  </si>
  <si>
    <t>原始数据——检测点</t>
  </si>
  <si>
    <t>土建工程</t>
  </si>
  <si>
    <t>±20</t>
  </si>
  <si>
    <t>作业层任一墙/柱面钢筋为一个检测区，选取其中与设计尺寸偏差最大的一个实测值，作为该实测指标合格率的1个计算点。</t>
  </si>
  <si>
    <t>墙钢筋绑扎</t>
  </si>
  <si>
    <t>作业层任一板/梁面钢筋为一个检测区，选取其中与设计尺寸偏差最大的一个实测值，作为该实测指标合格率的1个计算点。</t>
  </si>
  <si>
    <t>作业层任一墙/板/梁/柱面钢筋为一个检测区，检查钢筋绑扎情况，作为该实测指标合格率的1个计算点。</t>
  </si>
  <si>
    <t>主筋绑扎间距</t>
  </si>
  <si>
    <t>作业层任一板/梁/柱面钢筋为一个检测区，检查钢筋绑扎情况，作为该实测指标合格率的1个计算点。根据现场在施进度，随机抽选。梁、柱（墙）、板筋进行检查。累计10个计算点（当该标段完全覆盖有梁、板、墙柱时，各测量5个点）。
搭接接头测量搭接长度以及有无漏绑；直螺纹套筒连接质量；电渣压力焊质量。不合格记“1”，合格记“0”。</t>
  </si>
  <si>
    <t>[－5，10]mm</t>
  </si>
  <si>
    <t>同一墙/柱面为一个检测区，每个检测区检测截面尺寸2次，选取其中与设计尺寸偏差最大的一个实测值，作为该实测指标合格率的1个计算点。</t>
  </si>
  <si>
    <t>墙/柱截面尺寸</t>
  </si>
  <si>
    <t>[0，8]mm</t>
  </si>
  <si>
    <t>任选长边墙两面中的一面作为1个检测区。当所选墙长度小于3米时，同一面墙4个角（顶部及根部）中，取左上及右下2个角。按45度角斜放靠尺，累计测2次表面平整度,这2个实测值分别作为该指标合格率的2个计算点;当所选墙长度大于3米时，还需在墙长度中间水平放靠尺增加测量1次，这3个实测值分别作为该指标合格率的3个计算点。跨洞口部位必测。</t>
  </si>
  <si>
    <t>墙表面
平整度</t>
  </si>
  <si>
    <r>
      <rPr>
        <sz val="12"/>
        <color theme="1"/>
        <rFont val="宋体"/>
        <charset val="134"/>
      </rPr>
      <t>层高≤6</t>
    </r>
    <r>
      <rPr>
        <sz val="12"/>
        <color indexed="8"/>
        <rFont val="宋体"/>
        <charset val="134"/>
      </rPr>
      <t>m[0，10]mm
层高＞6m[0，12]mm</t>
    </r>
  </si>
  <si>
    <t>任选长边墙两面中一面作为1个检测区。当墙长小于3米时，同一面墙距两端头竖向阴阳角约30CM位置，分别按靠尺顶端接触到上部砼顶板位置及靠尺底端接触到下部地面位置测2次垂直度，这2个实测值分别作为该实测指标合格率的2个计算点。当墙长度大于3米时，需在墙长度中间位置靠尺在高度方向居中处加测1次，3个实测值分别作为该实测指标合格率的3个计算点。砼柱：任选砼柱四面中的两面作为一个检测区；分别将靠尺顶端接触到上部砼顶板和下部地面位置各测1次，这2个实测值分别作为该实测指标合格率的2个计算点。砼墙体洞口一侧为垂直度必测部位。</t>
  </si>
  <si>
    <t>墙/柱
垂直度</t>
  </si>
  <si>
    <t>[0，15]mm</t>
  </si>
  <si>
    <t>使用激光扫平仪，在实测板跨内打出一条水平基准线。分别测量4个角点/板跨几何中心位砼顶板与水平基准线之间的5个垂直距离。以最低点为基准点，计算另外四点与最低点之间的偏差，最大偏差值≤20mm时，5个偏差值（基准点偏差值以0计）的实际值作为该实测指标合格率的5个计算点。最大偏差值﹥20mm时，5个偏差值均按最大偏差值计，作为该实测指标合格率的5个计算点。</t>
  </si>
  <si>
    <t>顶板
水平度</t>
  </si>
  <si>
    <r>
      <rPr>
        <sz val="12"/>
        <color theme="1"/>
        <rFont val="宋体"/>
        <charset val="134"/>
      </rPr>
      <t>[－5，</t>
    </r>
    <r>
      <rPr>
        <sz val="12"/>
        <color indexed="8"/>
        <rFont val="宋体"/>
        <charset val="134"/>
      </rPr>
      <t>10]mm</t>
    </r>
  </si>
  <si>
    <t>同一跨板作为1个实测区。每个实测区取1个样本点，取点位置为该板跨中区域。1个实测值作为判断该实测指标合格率的1个计算点。</t>
  </si>
  <si>
    <t>混凝土工程合计</t>
  </si>
  <si>
    <t xml:space="preserve"> 每一面墙都可以作为1个实测区，优先选用有门窗、过道洞口的墙面。测量部位选择正手墙面。墙面有门窗、过道洞口的，在各洞口45度斜交测一次，作为新增实测指标合格率的1个计算点。</t>
  </si>
  <si>
    <t>[0，5]mm</t>
  </si>
  <si>
    <t>每一面墙都可以作为1个实测区，优先选用有门窗、过道洞口的墙面,测量部位选择正手墙面。应避开墙顶梁、墙底灰砂砖或砼反坎、墙体斜顶砖，消除其测量值的影响，如两米靠尺过高不易定位，可采用1米靠尺。</t>
  </si>
  <si>
    <t>[0，10]mm</t>
  </si>
  <si>
    <t>在同一测区内，测量部位选择正手墙面，实测前需用5米卷尺或激光扫平仪对弹出的两条方正度控制线进行校核，以短边墙为基准进行校核.无误后采用激光扫平仪打出十字线或吊线方式，沿墙长度方向分别测量3个位置（两端和中间）与控制线之间的距离（如果现场找不到控制线，可以一面带窗墙面为基准，用仪器引出两条辅助方正控制线,）。选取3个实测值之间的极差，作为判断该实测指标合格率的1个计算点。</t>
  </si>
  <si>
    <t>[－10，10]mm</t>
  </si>
  <si>
    <t>同一外门或外窗洞口均可作为1个实测区。不包括抹灰收口厚度，以砌体边对边，分别测量窗洞口宽度和高度各2次。取高度或宽度的2个实测值与设计值间的偏差最大值，作为判断宽度或高度实测指标合格率的1个计算点。</t>
  </si>
  <si>
    <t>`</t>
  </si>
  <si>
    <t>抹
灰
工
程</t>
  </si>
  <si>
    <t>抹灰墙面表面平整度</t>
  </si>
  <si>
    <t>[0，4]mm</t>
  </si>
  <si>
    <t>每一个功能房间地面都可以作为1个实测区。任选同一功能房间地面的2个对角区域，按与墙面夹角45度平放靠尺测量2次，加上房间中部区域测量一次，共测量3次。客\餐厅或较大房间地面的中部区域需加测1次。同一功能房间内的3或4个地面平整度实测值，作为判断该实测指标合格率的3或4个计算点。</t>
  </si>
  <si>
    <t>抹灰墙面垂直度</t>
  </si>
  <si>
    <t>每一面墙作为1个实测区；每一测尺的实测值作为一个合格计算点。同一实测区内，当墙长度小于3米时，同一面墙距两端头竖向阴阳角约30cm位置，分别按以下原则实测2次：一是靠尺顶端接触到上部砼顶板位置时测1次垂直度，二是靠尺底端接触到下部地面位置时测1次垂直度；当墙长度大于3米时，在墙长度中间位置增测一次；具备实测条件的门洞口墙体垂直度为必测项。</t>
  </si>
  <si>
    <t>水泥砂浆[0，4]mm
细石混凝土[0，5]mm</t>
  </si>
  <si>
    <t>地面</t>
  </si>
  <si>
    <t>已完成腻子的同一功能房间内顶板作为1个实测区。同一功能房间内顶板需已完成腻子施工；使用激光扫平仪，在实测板跨内打出一条水平基准线。同一实测区距顶板天花线30CM处位置选取4个角点，以及板跨几何中心位（若板单侧跨度较大可在中心部位增加1个测点），分别测量砼顶板与水平基准线之间的5个垂直距离。以最低点为基准点，计算另外四点与最低点之间的偏差，最大偏差值≤15mm时，5个偏差值（基准点偏差值以0计）的实际值作为判断该实测指标合格率的5个计算点。最大偏差值﹥15mm时，5个偏差值均按最大偏差值计，作为判断该实测指标合格率的5个计算点。</t>
  </si>
  <si>
    <t>地面水平度极差</t>
  </si>
  <si>
    <t>每一个功能房间地面都可以作为1个实测区。使用激光扫平仪，在实测板跨内打出一条水平基准线。同一实测区地面的4个角部区域，距地脚边线30cm以内各选取1点，在地面几何中心位选取1点，分别测量找平层地面与水平基准线之间的5个垂直距离。以最低点为基准点，计算另外四点与最低点之间的偏差。偏差值≤10mm时，该实测点合格；最大偏差值≤15mm时，5个偏差值（基准点偏差值以0计）的实际值作为判断该实测指标合格率的5个计算点。最大偏差值﹥15mm时，5个偏差值均按最大偏差值计，作为判断该实测指标合格率的5个计算点。</t>
  </si>
  <si>
    <t>在同一测区内，实测前需用5米卷尺或激光扫平仪对弹出的两条方正度控制线进行校核，以短边墙为基准进行校核.无误后采用激光扫平仪打出十字线或吊线方式，沿墙长度方向分别测量3个位置（两端和中间）与控制线之间的距离（如果现场找不到控制线，可以一面带窗墙面为基准，用仪器引出两条辅助方正控制线,）。选取3个实测值之间的极差，作为判断该实测指标合格率的1个计算点。</t>
  </si>
  <si>
    <t>抹灰净高</t>
  </si>
  <si>
    <t>[－15，15]mm</t>
  </si>
  <si>
    <t>每一个功能房间作为1个实测区。实测前，所选套房必须完成地面找平层施工。同时还需了解所选套房的各房间结构楼板的设计厚度和建筑构造做法厚度等；各房间地面的4个角部区域，距地脚边线30cm附近各选取1点（避开吊顶位），在地面几何中心位选取1点，测量出找平层地面与天花顶板间的5个垂直距离，即5个室内净高实测值。用设计层高值减去结构楼板和地面找平层施工设计厚度值，作为该房间理论室内净高值。当实测值与设计值最大偏差值为【-30，30】mm时，5个偏差值的实际值作为判断该实测指标合格率的5个计算点。当最大偏差值﹥30mm或﹤-30mm时，5个偏差值均按最大偏差值计。</t>
  </si>
  <si>
    <t>抹灰开间/进深</t>
  </si>
  <si>
    <t>[-15，15]mm</t>
  </si>
  <si>
    <t>每一个功能房间的开间和进深分别各作为1个实测区，累计实测实量6个功能房间的12个实测区。同一实测区内按开间（进深）方向测量墙体两端的距离，各得到两个实测值，比较两个实测值与图纸设计尺寸，找出偏差的最大值。</t>
  </si>
  <si>
    <t>每一个户内门洞都作为1个实测区。实测前需了解所选套房各户内门洞口尺寸。实测前户内门洞口侧面需完成抹灰收口和地面找平层施工，以确保实测值的准确性。</t>
  </si>
  <si>
    <t>高度</t>
  </si>
  <si>
    <t>宽度</t>
  </si>
  <si>
    <t>任一樘外门窗都作为一个实测区。累计10个实测区，其中卫生间、厨房等四边瓷砖收口外窗实测区为5个；实测时，外墙窗框等测量部位需完成抹灰或装饰收口。外墙平窗框内侧墙体，在窗框侧面中部各测量2次墙体厚度和沿着竖向窗框尽量在顶端位置测量1次墙体厚度。这3次实测值之间极差值作为判断该实测指标合格率的1个计算点。外墙凸窗框内侧墙体，沿着与内墙面垂直方向，分别测量凸窗台面两端头部位窗框与内墙抹灰完成面之间的距离。2个实测值之间极差值作为判断该实测指标合格率的1个计算点。</t>
  </si>
  <si>
    <t xml:space="preserve"> 每面墙的任意一个阴角或阳角均可以作为1个实测区。选取对观感影响较大的阴阳角，同一个部位，从地面向上300mm和1500mm位置分别测量1次。2次实测值作为判断该实测指标合格率的2个计算点。</t>
  </si>
  <si>
    <t>阴阳角</t>
  </si>
  <si>
    <t>裂缝（抹灰工程）</t>
  </si>
  <si>
    <t>所选户型内每一自然间作为1个实测区。每一自然间内所有墙体全检。1个实测区取1个实测值。1个实测值作为1个合格率计算点。所选2套房累计20个实测区，不满足20个时，需增加实测套房数。 （抹灰空鼓实测介入条件为一个月）</t>
  </si>
  <si>
    <t>空鼓（抹灰工程）</t>
  </si>
  <si>
    <t>装饰装修工程</t>
  </si>
  <si>
    <t>[0，3]mm面漆或腻子已打磨</t>
  </si>
  <si>
    <t>每一面墙作为1个实测区，累计15个实测区。每一测尺实测值作为一个合格计算点。测量方法同抹灰阶段的墙面平整度。</t>
  </si>
  <si>
    <t>每一面墙作为1个实测区，累计15个实测区。每一测尺实测值作为一个合格计算点。测量方法同抹灰阶段的墙面垂直度。</t>
  </si>
  <si>
    <t>每面墙的任意一个阴角或阳角均可以作为1个实测区。其他同抹灰阶段的阴阳角方正。</t>
  </si>
  <si>
    <t>结构板批白[0，10]mm
石膏板吊顶[0,5]mm</t>
  </si>
  <si>
    <t>每一个功能房间作为1个实测区，累计实测实量10个实测区。使用激光扫平仪，在实测房间内打出一条水平基准线。同一顶棚（吊顶）内距天花线30cm位置处选取4个角点，以及板跨几何中心位（若板单侧跨度较大可在中心部位增加1个测点），分别测量出与水平基准线之间的5个垂直距离。以最低点为基准点，计算另外四点与最低点之间的偏差，最大偏差值≤15mm时，5个偏差值（基准点偏差值以0计）的实际值作为判断该实测指标合格率的5个计算点。最大偏差值﹥15mm时，5个偏差值均按最大偏差值计，作为判断该实测指标合格率的5个计算点。</t>
  </si>
  <si>
    <t>净高（涂饰工程）</t>
  </si>
  <si>
    <t>开间/进深（涂饰工程）</t>
  </si>
  <si>
    <t>每一个功能房间的开间和进深分别各作为1个实测区，累计实测实量6个功能房间的6个实测区。同一实测区内按开间（进深）方向测量墙体两端的距离，各得到两个实测值，比较两个实测值与图纸设计尺寸，找出偏差的最大值。</t>
  </si>
  <si>
    <t>裂缝（涂饰工程）</t>
  </si>
  <si>
    <t>所选户型内每一自然间作为1个实测区。所选套房内所有墙体和天花全检。1个实测值作为1个实测合格率计算点。墙面检查裂缝/空鼓指标，天花则只检查裂缝指标。</t>
  </si>
  <si>
    <t>空鼓（涂饰工程）</t>
  </si>
  <si>
    <t>瓷砖墙面[0，3]mm</t>
  </si>
  <si>
    <t>每套房内厨房、卫生间、阳露台的同一面墙都可作为1个实测区，取各墙面左上及右下2个角，按45度角斜放靠尺，分别测量1次，2次测量值作为该实测指标合格率的2个计算点</t>
  </si>
  <si>
    <t>光面石材墙面[0，3]mm</t>
  </si>
  <si>
    <t>瓷砖墙面[0，2]mm</t>
  </si>
  <si>
    <t>每一套房内厨房、卫生间、阳露台都可作为1个实测区。每一个实测区测量2个点，其实测值作为该实测指标合格率的2个计算点</t>
  </si>
  <si>
    <t>石材墙面[0，2]mm</t>
  </si>
  <si>
    <t>房内厨房、卫生间、阳露台的每一个阴角或阳角都可以作为1个实测区。一个实测区，按30CM、150CM分别测量1次，2次测量值作为该实测指标合格率的2个计算点</t>
  </si>
  <si>
    <t>石材墙面[0，3]mm</t>
  </si>
  <si>
    <t>瓷砖墙面[0，1]mm</t>
  </si>
  <si>
    <t>该指标宜在装修收尾阶段测量。每一套房内厨房、卫生间、阳台或露台的墙面都可以作为1个实测区。</t>
  </si>
  <si>
    <t>石材墙面[0，1]mm</t>
  </si>
  <si>
    <t>裂缝/空鼓（墙面饰面砖工程）</t>
  </si>
  <si>
    <t>所选户型内有饰面砖墙面的厨房、卫生间等每一自然间作为1个实测区。所选套房内所有墙体全检。1个实测区的实测值作为1个实测合格率计算点。</t>
  </si>
  <si>
    <t>裂缝空鼓</t>
  </si>
  <si>
    <t>[0，2]mm</t>
  </si>
  <si>
    <t>地漏的汇水区域不测饰面砖地面表面平整度。每一功能房间饰面砖地面都可以作为1个实测区，累计实测实量6个实测区。每一功能房间地面（不包括厨卫间）的4个角部区域，任选两个角与墙面夹角45度平放靠尺共测量2次。客餐厅或较大房间地面的中部区域需加测1次。这2或3次实测值作为判断该实测指标合格率的2或3个计算点。</t>
  </si>
  <si>
    <t>高低差</t>
  </si>
  <si>
    <t>[0，0.5]mm</t>
  </si>
  <si>
    <t>每一功能房间饰面砖地面都可以作为1个实测区。在每一饰面砖地面目测选取2条疑似高低差最大的饰面砖接缝。用钢尺或其他辅助工具紧靠相邻两饰面砖跨过接缝，用0.5MM钢塞片插入钢尺与饰面砖之间的缝隙。如能插入，则该测量点不合格；反之则该测量点合格。2条接缝高低差的测量值，分别作为判断该实测指标合格率的2个计算点。</t>
  </si>
  <si>
    <t>裂缝/空鼓（地面饰面砖工程）</t>
  </si>
  <si>
    <t>实测时，厨房和卫生间户内墙面测量部位需完成贴砖工程。所选户型内有饰面砖地面的每1个自然间，如厨房、卫生间、走道等，都作为1个实测区。1个实测点作为判断该实测指标合格率的1个计算点。</t>
  </si>
  <si>
    <t>每一功能房间木地板地面都可以作为1个实测区。任选同一功能房间地面的2个对角区域，按与墙面夹角45度平放靠尺测量2次，加上房间中部区域测量一次，共测量3次。客\餐厅或较大房间地面的中部区域需加测1次。</t>
  </si>
  <si>
    <t>每一功能房间木地板地面都可以作为1个实测区。使用激光扫平仪，在实测房间内打出一条水平基准线。同一实测区地面的四个角距地脚边线30CM以内各选取1点，在地面几何中心位选取1点，分别测量出地板与水平基准线之间的5个垂直距离。以最低点为基准点，计算另外四点与最低点之间的偏差，最大偏差值≤15mm时，5个偏差值（基准点偏差值以0计）的实际值作为判断该实测指标合格率的5个计算点。最大偏差值﹥15mm时，5个偏差值均按最大偏差值计，作为判断该实测指标合格率的5个计算点。</t>
  </si>
  <si>
    <t>接缝宽度（实木复合、实木地板）</t>
  </si>
  <si>
    <t>该指标宜在装修收尾阶段测量。每一功能房间木地板地面都可以作为1个实测区。目测选取2条疑似高低差最大的地板条接缝，分别用钢尺紧靠相邻两地板条跨过接缝，以0.5mm厚度的钢塞片插入钢尺与地板条之间的缝隙；如能插入，则该测量点不合格；反之则该测量点合格。不合格点均按0.6MM记录，合格点均按0.4MM记录。2个实测值均作为该实测指标合格率的2个计算点。</t>
  </si>
  <si>
    <t>接缝高低差（实木复合、实木地板）</t>
  </si>
  <si>
    <t>该指标宜在装修收尾阶段测量。每一功能房间木地板地面都可以作为1个实测区。目测选取2条疑似高低差最大的地板条接缝；分别用钢塞片插入钢尺与地板条之间的缝隙；如能插入，则该测量点不合格；反之则该测量点合格。2个实测值均作为计算点。不合格点均按规范标准加0.1MM记录，合格点均按规范标准减0.1MM记录。</t>
  </si>
  <si>
    <t>型材拼缝宽度（不适用塑钢窗）</t>
  </si>
  <si>
    <t>[0，0.3]mm</t>
  </si>
  <si>
    <t>该指标宜在窗扇安装完、窗框保护膜拆除完的装修收尾阶段测量。户内每一樘门或窗都可以作为1个实测区.在同一铝合金门或窗的窗框、窗扇，目测选取1条疑似缝隙宽度最大的型材拼接缝。用0.2MM钢塞片插入型材拼接缝隙，如能插入，则该测量点不合格；反之则该测量点合格。不合格点均按0.5MM记录，合格点均按0.1MM记录。</t>
  </si>
  <si>
    <t>拼缝宽</t>
  </si>
  <si>
    <t>同截面[0，0.3]mm</t>
  </si>
  <si>
    <t>该指标宜在窗扇安装完、窗框保护膜拆除完的装修收尾阶段测量。户内每一樘门或窗都可以作为1个实测区.目测选取1条疑似高低差最大的型材拼接缝，用钢尺跨过接缝以0.3MM钢塞片插入钢尺与型材之间的缝隙，如能插入，则该测量点不合格；反之则该测量点合格。1条接缝高低差的测量值，作为该实测指标合格率的1个计算点。不合格点均按0.5MM记录，合格点均按0.2MM记录。</t>
  </si>
  <si>
    <t>同截面高低差</t>
  </si>
  <si>
    <t>不同截面[0，0.5]mm</t>
  </si>
  <si>
    <t>不同截面高低差</t>
  </si>
  <si>
    <t>户内每一樘门或窗都可以作为1个实测区. 用2M靠尺分别测量每一樘铝合金门或窗两边竖框垂直度，取2个实测值中的最大值，作为该实测指标合格率的1个计算点</t>
  </si>
  <si>
    <t>塑钢窗[0，3]mm</t>
  </si>
  <si>
    <t>共计5个计算点，（1）. 每个地下室侧墙、底板每个为1个实测区,累计测满5个测区，每个实测区在墙、地面各取1个实测值。每个实测值作为1个计算点，共计5个计算点。
（2）. 测量方法：
a) 施工阶段，同一实测区，在非附加层范围内，选择1个疑似厚度最薄部位，割取20×20mm实样，目测涂膜成膜与分层，用卡尺测量厚度；
b) 如装饰面已完，则通过闭水检验，不实测此指标。
（3）. 数据记录：当一个测区防水涂膜切片最小厚度小于要求时，实测值不合格；平均厚度小于设计厚度或防水出厂合格证、质量检验报告、现场抽样试验报告不合格、未按设计要求设置防水附加层时（附加层第三方不实测以项目过程自查为主），全部不合格。</t>
  </si>
  <si>
    <t>防水层厚度</t>
  </si>
  <si>
    <t>防水附加层</t>
  </si>
  <si>
    <t>共计5个计算点，（1）. 每个卫生间为1个实测区,累计测满5个测区，每个实测区在墙、地面各取1个实测值。每个实测值作为1个计算点，共计5个计算点。
（2）. 测量方法：
a) 施工阶段，同一实测区，在非附加层范围内，选择1个疑似厚度最薄部位，割取20×20mm实样，目测涂膜成膜与分层，用卡尺测量厚度；
b) 如装饰面已完，则通过闭水检验，不实测此指标。
（3）. 数据记录：当一个测区防水涂膜切片最小厚度小于要求时，实测值不合格；平均厚度小于设计厚度或防水出厂合格证、质量检验报告、现场抽样试验报告不合格、未按设计要求设置防水附加层时（附加层第三方不实测以项目过程自查为主），全部不合格。</t>
  </si>
  <si>
    <t>防水厚度</t>
  </si>
  <si>
    <t>每1个卫生间为1个实测区,累计5个测区，不足5个时，需增加实测套房数。每个实测区取1个实测值。每个实测值作为1个计数点。涂膜施工阶段，同一实测区，在非附加层范围内，选择1个疑似厚度最薄部位，采用针测法或割取20×20mm实样，目测涂膜成膜与分层，用卡尺测量厚度；保护层完工阶段，同一实测区，在非附加层范围内，随机选取一点（不同测区选取不同位置，如地面、浴室墙面不同高位等），剥离防水保护层，采用针测法或割取20×20mm实样，目测防水涂膜成膜与分层，用卡尺测量厚度；如装饰面已完，则通过闭水检验，不实测此指标。</t>
  </si>
  <si>
    <t>共计5个计算点，（1）. 每个卫生间为1个实测区,累计测满5个测区，每个实测区在墙、地面各取1个实测值。每个实测值作为1个计算点，共计5个计算点。
（2）. 测量方法：
a) 施工阶段，同一实测区，在非附加层范围内，选择1个疑似厚度最薄部位，割取20×20mm实样，目测涂膜成膜与分层，用卡尺测量厚度；
b) 如装饰面已完，则通过闭水检验，不实测此指标。
（4）. 数据记录：当一个测区防水涂膜切片最小厚度小于要求时，实测值不合格；平均厚度小于设计厚度或防水出厂合格证、质量检验报告、现场抽样试验报告不合格、未</t>
  </si>
  <si>
    <t>卫生间附加层涂膜厚度</t>
  </si>
  <si>
    <t>设备安装工程</t>
  </si>
  <si>
    <t>安装 工程</t>
  </si>
  <si>
    <t>（1） 本指标在墙面打灰饼或抹灰完成或装饰面完成阶段，且管孔填嵌固定后测量。
（2） 实测前，通过图纸确定座便器预留排水管孔距，并将其管孔中心距换算为管外壁距墙体装修完成面距离。如墙体装修面还未完成，现场测量值要减去2cm（墙面瓷砖铺贴预留厚度），以此作为偏差计算的数值进行合格性判断。</t>
  </si>
  <si>
    <t>座便坑距偏</t>
  </si>
  <si>
    <t>使用激光扫平仪在墙面打出一条水平线。以该水平线为基准，用钢卷尺测量该房间内同一标高各电气底盒上口内壁至水平基准线的距离。选取其与水平基准线之间实测值的极差，作为判断该实测指标合格率的1个计算点。</t>
  </si>
  <si>
    <t>标高差</t>
  </si>
  <si>
    <t>测区选择：每一个功能房间作为1个实测区，累计实测6个实测区。所选2套房中实测区不足6个时，增加实测套房数。 
测量方法：选同一类型并列的面板，以钢尺或其他工具紧靠并列面板上边。以0.5mm钢塞片插入钢尺与各面板之间的缝隙，如钢塞片能进入缝隙，则该测量点不合格。反之则合格。每个实测值都作为合格率的1个计算点。</t>
  </si>
  <si>
    <t>高度差</t>
  </si>
  <si>
    <t>安装工程合计</t>
  </si>
  <si>
    <t>实测实量合计</t>
  </si>
  <si>
    <t>时间</t>
  </si>
  <si>
    <t>检查情况：原始数据——检测点</t>
  </si>
  <si>
    <t>计算数据：0—合格；1—不合格</t>
  </si>
  <si>
    <t>轴线控制网</t>
  </si>
  <si>
    <t>60-100米范围的轴线点误差是3mm。15-60米的是2.5mm。</t>
  </si>
  <si>
    <t>回弹及碳化</t>
  </si>
  <si>
    <t>钢筋间距</t>
  </si>
  <si>
    <t>（±20）</t>
  </si>
  <si>
    <t>保护层厚度</t>
  </si>
  <si>
    <t>基础（±10）</t>
  </si>
  <si>
    <t>其他（±5）</t>
  </si>
  <si>
    <t>（－5，10）</t>
  </si>
  <si>
    <t>（0，8）</t>
  </si>
  <si>
    <t>（0，5）</t>
  </si>
  <si>
    <t>（0，4）</t>
  </si>
  <si>
    <t>（0，10）</t>
  </si>
  <si>
    <t>（－20，20）</t>
  </si>
  <si>
    <t>高（－10，10）</t>
  </si>
  <si>
    <t>宽（－10，10）</t>
  </si>
  <si>
    <t>厚度（≤5）</t>
  </si>
  <si>
    <t>抹灰阴阳角方正</t>
  </si>
  <si>
    <t>市政工程</t>
  </si>
  <si>
    <t>路基工程</t>
  </si>
  <si>
    <t>土路基</t>
  </si>
  <si>
    <t>路床纵断高程（-20,10）</t>
  </si>
  <si>
    <t>路床中线偏位（≤30）</t>
  </si>
  <si>
    <t>路床平整度（≤15）</t>
  </si>
  <si>
    <t>路床宽度不小于设计+B</t>
  </si>
  <si>
    <t>路床横坡±0.3且不反坡</t>
  </si>
  <si>
    <t>挖石方路基</t>
  </si>
  <si>
    <t>路床纵断高程（50，-100）</t>
  </si>
  <si>
    <t>填石方路基</t>
  </si>
  <si>
    <t>路床平整度（≤20）</t>
  </si>
  <si>
    <t>混凝土</t>
  </si>
  <si>
    <t>砼面层</t>
  </si>
  <si>
    <t>厚度（±5）</t>
  </si>
  <si>
    <t>沥青混凝土</t>
  </si>
  <si>
    <t>厚度（-5,10）</t>
  </si>
  <si>
    <t>铺砌（筑）</t>
  </si>
  <si>
    <t>料石铺砌</t>
  </si>
  <si>
    <t>平整度（≤3）</t>
  </si>
  <si>
    <t>沥青混合料铺筑人行道面层</t>
  </si>
  <si>
    <t>沥青砼（≤5）</t>
  </si>
  <si>
    <t>其他（≤7）</t>
  </si>
  <si>
    <t>横坡±0.3%且不反坡</t>
  </si>
  <si>
    <t>回弹法检测混凝土强度记录表</t>
  </si>
  <si>
    <t>工程名称</t>
  </si>
  <si>
    <t>构件名称</t>
  </si>
  <si>
    <t>成型日期</t>
  </si>
  <si>
    <t>构件位置</t>
  </si>
  <si>
    <t>检测仪器</t>
  </si>
  <si>
    <t>回弹仪</t>
  </si>
  <si>
    <t>砼弹击面</t>
  </si>
  <si>
    <t>强度等级</t>
  </si>
  <si>
    <t>回弹值</t>
  </si>
  <si>
    <t>测区平均回弹值Rm</t>
  </si>
  <si>
    <t>碳化值</t>
  </si>
  <si>
    <t>土方工程</t>
  </si>
  <si>
    <t>验收部位</t>
  </si>
  <si>
    <t>GB 50268-2008</t>
  </si>
  <si>
    <t>回填土压实度</t>
  </si>
  <si>
    <t>沟槽在路基范围外</t>
  </si>
  <si>
    <t>胸腔部分</t>
  </si>
  <si>
    <t>管侧</t>
  </si>
  <si>
    <t>重型≥87%、轻型≥90%</t>
  </si>
  <si>
    <t>管顶以上500mm</t>
  </si>
  <si>
    <t>87±2（轻型）%</t>
  </si>
  <si>
    <t>其余部分</t>
  </si>
  <si>
    <t>≥90%(轻型)或</t>
  </si>
  <si>
    <t>按设计要求</t>
  </si>
  <si>
    <t>农田或绿地范围</t>
  </si>
  <si>
    <t>不宜压实，预留沉</t>
  </si>
  <si>
    <t>表层500mm范围内</t>
  </si>
  <si>
    <t>降量，表面整平</t>
  </si>
  <si>
    <t>沟槽</t>
  </si>
  <si>
    <t>在</t>
  </si>
  <si>
    <t>路</t>
  </si>
  <si>
    <t>基</t>
  </si>
  <si>
    <t>范</t>
  </si>
  <si>
    <t>围      内</t>
  </si>
  <si>
    <t>管顶以上250mm</t>
  </si>
  <si>
    <t>由路槽底算起的深度范围mm</t>
  </si>
  <si>
    <t>≤800 mm</t>
  </si>
  <si>
    <t>快速路及主干路</t>
  </si>
  <si>
    <t>重型≥95%、轻型≥98%</t>
  </si>
  <si>
    <t>次干路</t>
  </si>
  <si>
    <t>重型≥93%、轻型≥95%</t>
  </si>
  <si>
    <t>支路</t>
  </si>
  <si>
    <t>重型≥90%、轻型≥92%</t>
  </si>
  <si>
    <t>＞800</t>
  </si>
  <si>
    <t>快速路</t>
  </si>
  <si>
    <t>～1500 mm</t>
  </si>
  <si>
    <t>及主干路</t>
  </si>
  <si>
    <t>＞1500 mm</t>
  </si>
  <si>
    <t>质量要求或</t>
  </si>
  <si>
    <t>检  查  结  果</t>
  </si>
  <si>
    <t>最低压实度（%）</t>
  </si>
  <si>
    <t>回填高程、外观</t>
  </si>
  <si>
    <t>达到设计高程、表面平整</t>
  </si>
  <si>
    <t>回填达到设计高程、表面平整</t>
  </si>
  <si>
    <t>管道及附属构筑物</t>
  </si>
  <si>
    <t>无损伤。沉降、位移</t>
  </si>
  <si>
    <t>回填时管道及附属构筑物无损伤、沉降、位移</t>
  </si>
  <si>
    <t>质量风险检查评分表</t>
  </si>
  <si>
    <t>A</t>
  </si>
  <si>
    <t>一级目录</t>
  </si>
  <si>
    <t>二级目录</t>
  </si>
  <si>
    <t>归属分类</t>
  </si>
  <si>
    <t>三级目录</t>
  </si>
  <si>
    <t>大项合格率</t>
  </si>
  <si>
    <t>地基与基础</t>
  </si>
  <si>
    <t>其他</t>
  </si>
  <si>
    <t>基坑开挖分段分层控制，挖土后及时支护；边坡放坡到位，边坡应顺直及安全</t>
  </si>
  <si>
    <t>按规范要求进行基坑变形监测；</t>
  </si>
  <si>
    <t>基坑排水</t>
  </si>
  <si>
    <t>喷锚质量、锚杆及土钉墙应符合规范要求</t>
  </si>
  <si>
    <t>地基处理方式应符合规范要求</t>
  </si>
  <si>
    <t>预应力管桩施工期间，无重车、堆土等侧向荷载影响</t>
  </si>
  <si>
    <t>桩位偏差（轴线、垂直度）符合规范要求；截桩和桩头处理合规；</t>
  </si>
  <si>
    <t>渗漏</t>
  </si>
  <si>
    <t>地下室</t>
  </si>
  <si>
    <t>地下室顶板、侧墙存在渗漏现象</t>
  </si>
  <si>
    <t>地下防水施工前基层处理</t>
  </si>
  <si>
    <t>地下室底板和侧墙防水搭接</t>
  </si>
  <si>
    <t>地下防水区域砼裂缝处理</t>
  </si>
  <si>
    <t>地下室是否按规范设穿墙套管；预埋质量；防水材料是否卷入50mm</t>
  </si>
  <si>
    <t>地下室外墙是否按规范设止水螺杆；止水螺杆端头一次性切割到位</t>
  </si>
  <si>
    <t>楼板裂缝</t>
  </si>
  <si>
    <t>基坑回填质量及成品保护</t>
  </si>
  <si>
    <t>后浇带和施工缝止水钢板，止水措施（止水钢板、遇水膨胀止水条、止水凹槽）的施工质量</t>
  </si>
  <si>
    <t>防水材料厚度\品牌</t>
  </si>
  <si>
    <t>卫生间</t>
  </si>
  <si>
    <t>卫生间顶板存在渗漏现象</t>
  </si>
  <si>
    <t>卫生间防水做法</t>
  </si>
  <si>
    <t>卫生间管道部位防水做法</t>
  </si>
  <si>
    <t>卫生间给水管穿设</t>
  </si>
  <si>
    <t>卫生间门槛石后贴</t>
  </si>
  <si>
    <t>外窗及窗框安装</t>
  </si>
  <si>
    <t>外墙砌筑质量</t>
  </si>
  <si>
    <t>外墙构造柱</t>
  </si>
  <si>
    <t>外墙孔洞封堵、穿墙螺杆眼封堵</t>
  </si>
  <si>
    <t>抹灰后外墙不应出现渗漏</t>
  </si>
  <si>
    <t>砼导墙</t>
  </si>
  <si>
    <t>外窗窗台压顶每边伸入墙体不小于240，窗台坡度符合要求</t>
  </si>
  <si>
    <t>外窗塞缝施工质量</t>
  </si>
  <si>
    <t>窗框与钢副框间应打发泡胶</t>
  </si>
  <si>
    <t>外窗自身渗漏</t>
  </si>
  <si>
    <t>是否漏设，高度是否满足要求（卫生间周边不低于200，露台、屋面周边填充墙底部、女儿墙底部不低于建筑完成面150）</t>
  </si>
  <si>
    <t>填土完成面以下部位，不应采用砌体挡土，应采用砼现浇结构挡土</t>
  </si>
  <si>
    <t>导墙支模及浇筑质量</t>
  </si>
  <si>
    <t>防水施工及构造</t>
  </si>
  <si>
    <t>吊洞质量满足要求</t>
  </si>
  <si>
    <t>防水基层应收光，表面应平整，清理干净，砼缺陷应事前修补</t>
  </si>
  <si>
    <t>当泛水高度范围存在砖砌体时，应先抹灰再做防水</t>
  </si>
  <si>
    <t>附加层做法应正确</t>
  </si>
  <si>
    <t>防水层施工后，不应出现渗漏</t>
  </si>
  <si>
    <t>外窗台抹灰排水坡度应大于10%；女儿墙抹灰坡度应向内、窗眉抹灰应留滴水槽或滴水线（鹰嘴）</t>
  </si>
  <si>
    <t>阳露台抹灰不能一次性抹到底，防水上翻高度范围内应先找平，待防水及刚性层完成后，再抹灰下底</t>
  </si>
  <si>
    <t>在砼基层上做防水层时，防水材料应直接涂敷在砼基层上</t>
  </si>
  <si>
    <t>聚氨酯涂膜、卷材防水施工时，基层应干燥</t>
  </si>
  <si>
    <t>阴角R角施工、防水附加层</t>
  </si>
  <si>
    <t>屋面排水、檐口排水、变形缝</t>
  </si>
  <si>
    <t>出屋面、地下室顶板和露台管道必须设刚性防水套管</t>
  </si>
  <si>
    <t>泛水高度内不能采用带PVC套管的穿墙螺杆</t>
  </si>
  <si>
    <t>屋面、露台、天沟预留排水孔</t>
  </si>
  <si>
    <t>屋面</t>
  </si>
  <si>
    <t>女儿墙压顶、天沟、雨水口周边坡度</t>
  </si>
  <si>
    <t>出屋面管道根部混凝土浇筑质量</t>
  </si>
  <si>
    <t>出屋面（含地下车库顶板）烟风道一次性浇筑</t>
  </si>
  <si>
    <t>未随屋面一次性浇筑</t>
  </si>
  <si>
    <t>浇筑高度不足</t>
  </si>
  <si>
    <t>阳露台、水暖管井排水设施</t>
  </si>
  <si>
    <t>地漏、雨水斗设置；阳露台地坪排水坡向远离住宅室内</t>
  </si>
  <si>
    <t>排水管伸缩节设置</t>
  </si>
  <si>
    <t xml:space="preserve"> 排水塑料管必须按设计要求及位置装设伸缩节。如设计无要求时，伸缩节间距不得大于4m。</t>
  </si>
  <si>
    <t>空鼓/开裂</t>
  </si>
  <si>
    <t>砼墙面管线应暗埋、严禁后开槽；不得损坏钢筋；挂网、抹灰前用细石砼灌实</t>
  </si>
  <si>
    <t>楼层砂浆应垫板、现场不允许加水、不得使用已初凝的砌筑砂浆</t>
  </si>
  <si>
    <t>通缝（含门窗洞口补洞）</t>
  </si>
  <si>
    <t>过梁符合设计和规范要求</t>
  </si>
  <si>
    <t>门垛砌筑质量</t>
  </si>
  <si>
    <t>门垛砌筑应牢固</t>
  </si>
  <si>
    <t>补砌、补塞</t>
  </si>
  <si>
    <t>补砌、补塞质量</t>
  </si>
  <si>
    <t>砌体墙面管线暗埋、后开槽</t>
  </si>
  <si>
    <t>后开槽应机械开槽，严禁人工剔凿开槽；严禁水平开槽；挂网、抹灰前用细石砼灌实</t>
  </si>
  <si>
    <t>抹灰基层处理</t>
  </si>
  <si>
    <t>挂网、甩浆前应将墙体各种孔洞封堵、应修补结构缺陷、清理墙体表面杂物</t>
  </si>
  <si>
    <t>挂网</t>
  </si>
  <si>
    <t>外墙有否抗裂钢丝网、内墙是否有抗裂网、外墙钢丝网丝径、宽度、热镀锌、抗裂网锚固</t>
  </si>
  <si>
    <t>抹灰前墙面甩浆</t>
  </si>
  <si>
    <t>抹灰前墙面应甩浆</t>
  </si>
  <si>
    <t>抹灰质量</t>
  </si>
  <si>
    <t>抹灰砂浆配合比合规、楼层上堆放砂浆应设垫板、不现场加水、初凝后不使用</t>
  </si>
  <si>
    <t>分层抹灰，超过35mm抹灰层间加抗裂钢丝网</t>
  </si>
  <si>
    <t>抹灰后养护措施合规，不空鼓、裂缝</t>
  </si>
  <si>
    <t>空鼓开裂修补工艺</t>
  </si>
  <si>
    <t>空鼓开裂应采用无齿锯切割，修补应规整</t>
  </si>
  <si>
    <t>地砖、石材空鼓</t>
  </si>
  <si>
    <t>粘接牢固、不空鼓</t>
  </si>
  <si>
    <t>受力主筋规格及数量</t>
  </si>
  <si>
    <t>受力钢筋规格、数量安装质量</t>
  </si>
  <si>
    <t>非受力主筋规格及数量</t>
  </si>
  <si>
    <t>非受力钢筋规格、数量安装质量</t>
  </si>
  <si>
    <t>钢筋绑扎</t>
  </si>
  <si>
    <t>钢筋绑扎率不足</t>
  </si>
  <si>
    <t>钢筋连接</t>
  </si>
  <si>
    <t>钢筋连接符合要求</t>
  </si>
  <si>
    <t>竖向受力钢筋偏位</t>
  </si>
  <si>
    <t>钢筋无偏位</t>
  </si>
  <si>
    <t>钢筋保护层</t>
  </si>
  <si>
    <t>保护层大小符合要求、垫块数量、规格符合要求</t>
  </si>
  <si>
    <t>弯钩和弯折</t>
  </si>
  <si>
    <t>钢筋弯钩半径、平直段长度符合要求</t>
  </si>
  <si>
    <t>木模板工程</t>
  </si>
  <si>
    <t>内外架连接</t>
  </si>
  <si>
    <t>严禁内外架</t>
  </si>
  <si>
    <t>支撑立杆落地</t>
  </si>
  <si>
    <t>立杆无悬空，设置垫板，接头应错开，第一道立杆距墙间距过大</t>
  </si>
  <si>
    <t>扫地杆、水平杆、剪刀撑、抛撑</t>
  </si>
  <si>
    <t>扫地杆、水平杆、剪刀撑、抛撑布置符合要求</t>
  </si>
  <si>
    <t>支撑立杆自由端及顶托</t>
  </si>
  <si>
    <t>立杆自由端长度符合规范要求，顶托伸出长度符合要求</t>
  </si>
  <si>
    <t>防漏浆措施</t>
  </si>
  <si>
    <t>模板设置防漏浆措施</t>
  </si>
  <si>
    <t>模板质量</t>
  </si>
  <si>
    <t>模板缺陷部位处理完成，打磨清理干净，并涂刷脱模挤</t>
  </si>
  <si>
    <t>铝模板</t>
  </si>
  <si>
    <t>模板检查</t>
  </si>
  <si>
    <t>模板表面平整、无污染、破损、变形、无高低差、拼缝大小符合要求</t>
  </si>
  <si>
    <t>模板安装</t>
  </si>
  <si>
    <t>模板对拉螺栓采用机械钻孔，螺栓孔平直</t>
  </si>
  <si>
    <t>背楞接头符合要求、承载力符合要求</t>
  </si>
  <si>
    <t>模板整体组拼施工技术</t>
  </si>
  <si>
    <t>背楞间距符合要求</t>
  </si>
  <si>
    <t>斜撑间距数量符合要求</t>
  </si>
  <si>
    <t>销钉间距符合要求</t>
  </si>
  <si>
    <t>模板拆除事项</t>
  </si>
  <si>
    <t>模板拆除</t>
  </si>
  <si>
    <t>观感质量</t>
  </si>
  <si>
    <t>砼观感</t>
  </si>
  <si>
    <t>砼构件不能夹渣、砼楼板浇筑后收面、砼构件不能出现孔洞、露筋</t>
  </si>
  <si>
    <t>组砌方式</t>
  </si>
  <si>
    <t>砌筑观感</t>
  </si>
  <si>
    <t>三线实心砖</t>
  </si>
  <si>
    <t>构造柱</t>
  </si>
  <si>
    <t>构造柱支模时应设投料斗（高出构造柱顶50mm）、对拉螺杆</t>
  </si>
  <si>
    <t>抹灰墙面观感质量</t>
  </si>
  <si>
    <t>抹灰层应具备一定强度</t>
  </si>
  <si>
    <t>地坪观感质量</t>
  </si>
  <si>
    <t>地坪不起砂、裂缝；同房间地面平整、无明显色差</t>
  </si>
  <si>
    <t>开关插座高低差不明显，安装牢固</t>
  </si>
  <si>
    <t>高低差不明显，安装牢固</t>
  </si>
  <si>
    <t>涂料</t>
  </si>
  <si>
    <t>色差、分隔缝、污染、流坠、透底、掉粉、开裂</t>
  </si>
  <si>
    <t>墙地砖</t>
  </si>
  <si>
    <t>墙地砖质量、空鼓、粘贴、勾缝、是否泛碱、污染、不能出现朝天缝</t>
  </si>
  <si>
    <t>外墙石材</t>
  </si>
  <si>
    <t>勾缝、是否泛碱、污染</t>
  </si>
  <si>
    <t>吊顶水平高差合规、无开裂</t>
  </si>
  <si>
    <t>铝板吊顶安装</t>
  </si>
  <si>
    <t>吊顶安装平整，无色差、无接缝高低差，无翘曲离缝现象、板材无大小头现象</t>
  </si>
  <si>
    <t>壁纸施工质量</t>
  </si>
  <si>
    <t>壁纸接缝不明显，无色差，收口合理、无空鼓和气泡现象</t>
  </si>
  <si>
    <t>石材</t>
  </si>
  <si>
    <t>表面平整、无接缝高低差、无明显色差和返碱</t>
  </si>
  <si>
    <t>坡度合理，无倒坡现象</t>
  </si>
  <si>
    <t>木地板</t>
  </si>
  <si>
    <t>表面平整、接缝严密和勾缝密实，无接缝高低差、无空鼓松动现象</t>
  </si>
  <si>
    <t>与踢脚线结合严密无缝隙、踢脚线安装牢固无松动现象</t>
  </si>
  <si>
    <t>硅酮胶顺直，色泽一致，无污染</t>
  </si>
  <si>
    <t>外侧耐候硅酮胶，内侧中性硅酮胶、打胶质量</t>
  </si>
  <si>
    <t>成品保护</t>
  </si>
  <si>
    <t>防水施工</t>
  </si>
  <si>
    <t>地下防水施工和成品保护</t>
  </si>
  <si>
    <t>屋面、露台防水成品保护</t>
  </si>
  <si>
    <t>室内防水成品保护</t>
  </si>
  <si>
    <t>门窗、五金</t>
  </si>
  <si>
    <t>门窗成品保护到位，五金开启灵活</t>
  </si>
  <si>
    <t>室内栏杆</t>
  </si>
  <si>
    <t>成品保护到位</t>
  </si>
  <si>
    <t>成品保护到位无污染和划伤、磕碰现象</t>
  </si>
  <si>
    <t>开关插座</t>
  </si>
  <si>
    <t>成品保护到位，无污染</t>
  </si>
  <si>
    <t>墙纸</t>
  </si>
  <si>
    <t>灯具</t>
  </si>
  <si>
    <t>安装牢固，成品保护到位无污染</t>
  </si>
  <si>
    <t>洁具</t>
  </si>
  <si>
    <t>安装牢固，成品保护到位，无污染和损坏，无堵塞</t>
  </si>
  <si>
    <t>结构安全</t>
  </si>
  <si>
    <t>后浇带、悬臂构件支撑</t>
  </si>
  <si>
    <t>是否独立搭设、支撑是否提前拆除</t>
  </si>
  <si>
    <t>地下室顶板</t>
  </si>
  <si>
    <t>重载</t>
  </si>
  <si>
    <t>砼构件产生裂缝</t>
  </si>
  <si>
    <t>破坏钢筋</t>
  </si>
  <si>
    <t>不得破坏砼构件钢筋</t>
  </si>
  <si>
    <t>违规、强条</t>
  </si>
  <si>
    <t>安全性</t>
  </si>
  <si>
    <t>临空处高度在24米以下时，栏杆高度不应低于1.05米;临空高度在24米及以上 (包括中高层住宅) 时,栏杆高度不应低于1.10米</t>
  </si>
  <si>
    <t>应使用安全玻璃的部位：
（1）7层及以上外开窗；
（2）底边距离最终装修面小于500的落地窗；
（3）楼梯、阳台、平台走廊的栏板和中庭内栏板；
（4）单块面积大于1.5平米的窗玻璃；
（5）幕墙玻璃</t>
  </si>
  <si>
    <t>临空栏杆玻璃应使用双钢化夹胶玻璃；
雨棚和天窗玻璃应使用夹胶玻璃</t>
  </si>
  <si>
    <t>临空栏杆高度：多层不小于1050，高层不小于1100。
临空栏杆竖向构件内空尺寸：不大于110</t>
  </si>
  <si>
    <t>烟风道层间卸载、烟风道安装质量</t>
  </si>
  <si>
    <t>烟风道壁厚；层间卸载数量是否足够、做法是否合理</t>
  </si>
  <si>
    <t>安装上下对齐、非顶层在楼板位置对接</t>
  </si>
  <si>
    <t>线条</t>
  </si>
  <si>
    <t>高于三层处的建筑外墙悬空装饰线条不应采用GRC材料，应采用苯板线条或现浇砼结构</t>
  </si>
  <si>
    <t>保温</t>
  </si>
  <si>
    <t>材料厚度、燃烧性能</t>
  </si>
  <si>
    <t>苯板保温有效粘贴面积、拼缝、锚栓、托架、收头、网格布包封和抗裂层</t>
  </si>
  <si>
    <t>石材材质及质量</t>
  </si>
  <si>
    <t>龙骨质量及固定、连接；焊点防锈处理、干挂时，压顶水平面石材应固定在龙骨上，禁止用砖垫石材</t>
  </si>
  <si>
    <t>安全文明检查评分表</t>
  </si>
  <si>
    <t>B</t>
  </si>
  <si>
    <t>分项合格率</t>
  </si>
  <si>
    <t>安全生产</t>
  </si>
  <si>
    <t>安全管理</t>
  </si>
  <si>
    <t>安全生产责任制</t>
  </si>
  <si>
    <t>安全技术交底</t>
  </si>
  <si>
    <t>安全检查</t>
  </si>
  <si>
    <t>安全教育</t>
  </si>
  <si>
    <t>持证上岗</t>
  </si>
  <si>
    <t>安全标志</t>
  </si>
  <si>
    <t>防火管理</t>
  </si>
  <si>
    <t>施工场地</t>
  </si>
  <si>
    <t>材料管理</t>
  </si>
  <si>
    <t>现场住宿</t>
  </si>
  <si>
    <t>现场防火</t>
  </si>
  <si>
    <t>脚手架</t>
  </si>
  <si>
    <t>落地式脚手架_立杆基础</t>
  </si>
  <si>
    <t>落地式脚手架_架体与建筑拉结</t>
  </si>
  <si>
    <t>落地式脚手架_杆件设置与剪刀撑</t>
  </si>
  <si>
    <t>落地式脚手架_脚手板与防护栏杆</t>
  </si>
  <si>
    <t>落地式脚手架_层间防护</t>
  </si>
  <si>
    <t>落地式脚手架_外架堆载</t>
  </si>
  <si>
    <t>悬挑式脚手架_悬挑钢梁</t>
  </si>
  <si>
    <t>悬挑式脚手架_架体稳定</t>
  </si>
  <si>
    <t>悬挑式脚手架_脚手板</t>
  </si>
  <si>
    <t>悬挑式脚手架_杆件设置</t>
  </si>
  <si>
    <t>悬挑式脚手架_架体防护</t>
  </si>
  <si>
    <t>悬挑式脚手架_层间防护</t>
  </si>
  <si>
    <t>附着式升降脚手架_安全装置</t>
  </si>
  <si>
    <t>附着式升降脚手架_架体构造</t>
  </si>
  <si>
    <t>附着式升降脚手架_附墙支座</t>
  </si>
  <si>
    <t>附着式升降脚手架_脚手板</t>
  </si>
  <si>
    <t>附着式升降脚手架_架体防护</t>
  </si>
  <si>
    <t>附着式升降脚手架_安全作业</t>
  </si>
  <si>
    <t>吊篮_安全装置</t>
  </si>
  <si>
    <t>吊篮_悬挂机构</t>
  </si>
  <si>
    <t>吊篮_钢丝绳</t>
  </si>
  <si>
    <t>吊篮_升降作业</t>
  </si>
  <si>
    <t>吊篮_安全防护</t>
  </si>
  <si>
    <t>吊篮_荷载</t>
  </si>
  <si>
    <t>基坑工程</t>
  </si>
  <si>
    <t>基坑支护</t>
  </si>
  <si>
    <t>降排水</t>
  </si>
  <si>
    <t>基坑开挖</t>
  </si>
  <si>
    <t>坑边荷载</t>
  </si>
  <si>
    <t>安全防护</t>
  </si>
  <si>
    <t>基坑监测</t>
  </si>
  <si>
    <t>高处作业</t>
  </si>
  <si>
    <t>安全帽</t>
  </si>
  <si>
    <t>安全网</t>
  </si>
  <si>
    <t>安全带</t>
  </si>
  <si>
    <t>临边防护</t>
  </si>
  <si>
    <t>洞口防护</t>
  </si>
  <si>
    <t>通道口防护</t>
  </si>
  <si>
    <t>悬挑式物料钢平台</t>
  </si>
  <si>
    <t>施工用电</t>
  </si>
  <si>
    <t>外电防护</t>
  </si>
  <si>
    <t>配电室与配电装置</t>
  </si>
  <si>
    <t>配电线路</t>
  </si>
  <si>
    <t>配电箱与开关箱</t>
  </si>
  <si>
    <t>接地与接零保护系统</t>
  </si>
  <si>
    <t>现场照明</t>
  </si>
  <si>
    <t>物料提升机与施工升降机</t>
  </si>
  <si>
    <t>物料提升机_安全装置</t>
  </si>
  <si>
    <t>物料提升机_防护设施</t>
  </si>
  <si>
    <t>物料提升机_附墙架与缆风绳</t>
  </si>
  <si>
    <t>物料提升机_钢丝绳</t>
  </si>
  <si>
    <t>物料提升机_基础</t>
  </si>
  <si>
    <t>物料提升机_卷扬机操作棚</t>
  </si>
  <si>
    <t>物料提升机_小计</t>
  </si>
  <si>
    <t>施工升降机_安全装置</t>
  </si>
  <si>
    <t>施工升降机_限位装置</t>
  </si>
  <si>
    <t>施工升降机_防护设施</t>
  </si>
  <si>
    <t>施工升降机_基础</t>
  </si>
  <si>
    <t>施工升降机_通信与电气安全</t>
  </si>
  <si>
    <t>塔式起重机起重吊装</t>
  </si>
  <si>
    <t>塔式起重机_登记使用</t>
  </si>
  <si>
    <t>塔式起重机_吊钩、滑轮、与钢丝绳</t>
  </si>
  <si>
    <t>塔式起重机_多塔作业</t>
  </si>
  <si>
    <t>塔式起重机_基础</t>
  </si>
  <si>
    <t>塔式起重机_形象标识</t>
  </si>
  <si>
    <t>塔式起重机_结构设施</t>
  </si>
  <si>
    <t>起重吊装_钢丝绳与地锚</t>
  </si>
  <si>
    <t>起重吊装_索具</t>
  </si>
  <si>
    <t>起重吊装_作业环境</t>
  </si>
  <si>
    <t>起重吊装_起重吊装</t>
  </si>
  <si>
    <t>施工机具</t>
  </si>
  <si>
    <t>圆盘锯</t>
  </si>
  <si>
    <t>钢筋机械</t>
  </si>
  <si>
    <t>电焊机</t>
  </si>
  <si>
    <t>气瓶</t>
  </si>
  <si>
    <t>搅拌机</t>
  </si>
  <si>
    <t>吊筐</t>
  </si>
  <si>
    <t>文明施工</t>
  </si>
  <si>
    <t>现场围挡</t>
  </si>
  <si>
    <t>封闭管理</t>
  </si>
  <si>
    <t>场区控制</t>
  </si>
  <si>
    <t>公示标牌</t>
  </si>
  <si>
    <t>集中加工区</t>
  </si>
  <si>
    <t>管理行为检查评分表</t>
  </si>
  <si>
    <t>监理管理行为</t>
  </si>
  <si>
    <t>监理规划</t>
  </si>
  <si>
    <t>1、监理规划的审批程序是否确定，重点检查监理公司技术负责人、总监理工程师审批程序及签章情况。
2、监理规划主要内容重点检查：①监理组织形式、人员配备及进退场计划、监理人员岗位职责。②本工程的重点、特点、难点分析及监理对策。③拟编制的本工程危大工程监理实施细则清单。
3、总监理工程师应向专业监理工程师、监理员等进行监理规划交底，交底应形成书面交底记录，并作为监理规划的附件。</t>
  </si>
  <si>
    <t>监理实施细则</t>
  </si>
  <si>
    <t>1.专业性较强的分部分项工程，如地基与基础分部工程中的地基子分部工程、基础子分部工程、基坑支护子分部、桩基分项工程、均应编写监理实施细则；主体结构分部工程应按子分部工程编写监理实施细则；其他的分部分项工程可根据项目工程特点按分部工程编写监理实施细则。
2.危险性较大的分部分项工程（基坑支护与降水工程、土方开挖工程、临时用电、文明施工、塔吊安装、拆除、群塔做业防碰撞、模板支架专项、施工升降机安装拆除、悬挑式脚手架、爬架、悬挑钢平台、外墙吊篮、幕墙安装等）
3.专业监理工程师应向监理员进行监理实施细则交底，交底应形成书面交底记录，并作为监理实施细则的附件</t>
  </si>
  <si>
    <t>监理日志</t>
  </si>
  <si>
    <t>1.项目监理机构应安排专人每日对房屋建筑工程监理工作、施工进展情况及其他相关事项所做的记录。
监理日志应经总监或总监授权人员签字确认。（总监签阅周期不得大于一个星期）
2.施工过程监理日志主要内容：①监理现场巡查、见证取样、平行检验、旁站等（包括口头指令、协调等）；②检验批验收情况（包括测量放线等）；③施工单位各种报验、报审等（如施工组织设计（施工方案）、分包单位资质、工程材料/构配件/设备、工程款支付、进度计划、工程变更、费用/工程临时/最终延期索赔等报审）；④召开的各种会议（可只注明会议纪要编号）⑤异常事件的发生及处理（如质量安全事故、停复工、索赔、质量投诉等）；⑥政府检查、建设单位来文和要求、监理单位来文。⑦其他应记录的主要工作事项，如混凝土浇筑等；
3.安全监理日志主要内容：专项施工方案与安全技术措施审核、特种作业人员持证情况的核查、危大工程专项巡视、危大工程验收、施工起重机械安装/使用/拆卸等。</t>
  </si>
  <si>
    <t>工程开工令</t>
  </si>
  <si>
    <t>项目监理机构同意施工单位开始施工的监理指令文件（经监理审核同意、建设单位审批同意；任何一方发生了违法开工的行为，项目监理机构应视具体情况，采用工作联系单、监理通知单、工程暂停令等形式予以提醒或制止）</t>
  </si>
  <si>
    <t>监理通知单</t>
  </si>
  <si>
    <t>质量控制、工程安全管理类监理通知单（只检查近一个月内的监理通知单）</t>
  </si>
  <si>
    <t>第一次工地会议</t>
  </si>
  <si>
    <t>工程开工前，总监理工程师及专业监理工程师、项目经理及项目技术负责人等应参加由建设单位主持召开的第一次工地会议，会议纪要由项目监理机构负责整理，与会各方代表会签，总监理工程师签发。</t>
  </si>
  <si>
    <t>监理例会</t>
  </si>
  <si>
    <t>项目监理机构应每周召开一次监理例会，组织解决工程相关问题（重点检查例会签到表中总监签到情况及监理项目部提供例会签发台账）</t>
  </si>
  <si>
    <t>监理月报</t>
  </si>
  <si>
    <t>总监理工程师应及时组织编制监理月报。</t>
  </si>
  <si>
    <t>旁站记录</t>
  </si>
  <si>
    <t xml:space="preserve">项目监理机构应按要求对重点部位、关键工序、危大工程实施旁站监理，并做好旁站记录。
①基础工程方面包括：土方回填，混凝土灌注桩浇筑，地下连续墙、土钉墙、后浇带及其他结构混凝土、防水混凝土浇筑，卷材防水层细部构造处理，钢结构安装。
②主体结构工程方面包括：梁柱节点钢筋隐蔽过程，混凝土浇筑，预应力张拉，装配式结构安装，钢结构安装，网架结构安装，索膜安装。
③建筑节能工程：对易产生热桥和热工缺陷部位的施工；以及墙体、屋面等保温工程隐蔽前的施工。
④对危大工程专项监理旁站。
</t>
  </si>
  <si>
    <t>工程质量评估报告</t>
  </si>
  <si>
    <t>项目监理机构在验收重要的分项工程、分部（子分部）工程前可编制工程质量评估报告；</t>
  </si>
  <si>
    <t>危大工程专项巡视记录</t>
  </si>
  <si>
    <t>项目监理机构对危险性较大分部分项工程进行专项巡视检查后填写的巡视检查情况。</t>
  </si>
  <si>
    <t>工程材料/构配件/设备</t>
  </si>
  <si>
    <t>项目监理机构应建立工程材料/构配件/设备进场及送检台账。（如钢筋原材及钢筋复称记录、商品混凝土、防水材料、砌体、大型机械设备）</t>
  </si>
  <si>
    <t>施工单位管理行为</t>
  </si>
  <si>
    <t>法人授权与人员考核</t>
  </si>
  <si>
    <t>1、法人代表需签署授权书，项目负责人应签署工程质量终身责任承诺书
2、管理人员及施工人员按规定接受教育培训、考核，培训、考核合格方可上岗作业。</t>
  </si>
  <si>
    <t>分包单位质量管理</t>
  </si>
  <si>
    <t>1、应签订专业分包合同
2、总包单位应对分包单位进行质量管理</t>
  </si>
  <si>
    <t>管理体系与责任制度</t>
  </si>
  <si>
    <t>1、建立质量管理体系或质量保证体系；
2、岗位责任清晰、责任落实到个人。</t>
  </si>
  <si>
    <t>设计、变更管理</t>
  </si>
  <si>
    <t>1、按规定参加设计交底和图纸会审并提供相关记录；
2、设计变更手续应齐全。</t>
  </si>
  <si>
    <t>施组(方案)编制审批</t>
  </si>
  <si>
    <t>1、按规定对专业性较强的分部分项工程编制专项施工方案；
2、专项方案审批程序符合规定要求；
3、专项施工方案针对性较强；
4、施工现场应严格按照专项施工方案内容实施；
5、按要求在施工前对工程单位工程、分部工程、分项工程和检验批进行划分。</t>
  </si>
  <si>
    <t>材料、构配件及设备管理</t>
  </si>
  <si>
    <t>1、按规定制定见证取样送检计划，送检计划与工程要相符；
2、建筑原材料、构配件、设备和预拌混凝土等出厂质量证明文件应齐全有效；
3、进场材料批次、数量记录完整；
4、材料检验、试验报告完整。</t>
  </si>
  <si>
    <t>日常检查管理</t>
  </si>
  <si>
    <t>1、按规定进行施工技术交底，施工技术交底内容应具备针对性；
2、施工日志按规定如实记录当天现场情况及材料进场及验收</t>
  </si>
  <si>
    <t>测量(外业人员检查)</t>
  </si>
  <si>
    <t>1、编制测量方案并按要求进行审批
2、施工前按规定对所交桩进行复核测量，建立测量控制网点；
3、人员、仪器按规定配备到位并进行标定；
4、临时水准点和控制桩在施工前进行校核；
5、测量数据应真是有效。</t>
  </si>
  <si>
    <t>施工试验</t>
  </si>
  <si>
    <t>1、涉及工程结构安全或使用功能的应进行施工试验检测，试验检测资料应完整；
2、检测频率符合相关规定；
3、试验后结构合格方可进行下道工序施工。</t>
  </si>
  <si>
    <t>验收</t>
  </si>
  <si>
    <t>1、按规定对检验批、分部分项工程的质量进行验收和记录，对单位工程进行自验；
2、参加工程施工质量验收的人员具备相应的资格，按要求签字；
3、按规定对隐蔽工程的质量进行验收和记录；
4、形成节点验收记录</t>
  </si>
  <si>
    <t>缺陷整改与事故处理</t>
  </si>
  <si>
    <t>1、质量缺陷处理方案按规定进行审批，或内容针对性应强；
2、有技术处理记录，处理后应验收。</t>
  </si>
  <si>
    <t>档案管理</t>
  </si>
  <si>
    <t>1、档案安排专人管理，有序存放；
2、管理人员应经过培训上岗；
2、及时收集、整理、归档，资料与施工进行要同步。</t>
  </si>
  <si>
    <t>单位资质人员配备及到位情况</t>
  </si>
  <si>
    <t>1、施工单位资质符合要求；有安全生产许可证；安全生产许可证在有效期内；
2、单位资质、项目经理进行带班生产或带班生产时间满足施工时间的80%；
3、安全管理人员应持证上岗；证件在有效期内；
4、特种作业人员有特种作业资格证；资格证书应延期复核。</t>
  </si>
  <si>
    <t>应急管理</t>
  </si>
  <si>
    <t>1、编制安全生产应急预案；
2、建立应急救援组织、配备救援人员及救援器材；
3、编制应急演练计划；进行应急救援演练。</t>
  </si>
  <si>
    <t>分包单位安全管理</t>
  </si>
  <si>
    <t>1、分包单位安分包单位资质符合要求；人员配备符合要求；
2、安全生产许可证在有效期内；
3、按要求签订安全管理协议；</t>
  </si>
  <si>
    <t>机械设备管理</t>
  </si>
  <si>
    <t>1、安装、拆卸单位取得专业承包资质和安全生产许可证；制定安装、拆卸方案或方案应审核审批；履行验收程序，负责人签字确认；机械设备安装、拆卸人员及司机、指挥持证上岗；塔式起重机作业前按规定进行例行检查；填写检查记录实行多班作业按规定填写交接班记录；
2、流动式机械设备进场相关文件齐全；
3、按规定每月对机械设备进行全面检查和维修保养。</t>
  </si>
  <si>
    <t>生产安全事故处理</t>
  </si>
  <si>
    <t>1、按规定对现场施工作业人员办理保险；
2、生产安全事故按规定进行调查分析处理，制定防范措施；
3、事故处理后进行复查验收。</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</si>
</sst>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_ "/>
  </numFmts>
  <fonts count="43">
    <font>
      <sz val="11"/>
      <color theme="1"/>
      <name val="宋体"/>
      <charset val="134"/>
      <scheme val="minor"/>
    </font>
    <font>
      <sz val="11"/>
      <color theme="1"/>
      <name val="微软雅黑"/>
      <charset val="134"/>
    </font>
    <font>
      <b/>
      <sz val="11"/>
      <color theme="1"/>
      <name val="微软雅黑"/>
      <charset val="134"/>
    </font>
    <font>
      <b/>
      <sz val="11"/>
      <name val="微软雅黑"/>
      <charset val="134"/>
    </font>
    <font>
      <sz val="11"/>
      <name val="微软雅黑"/>
      <charset val="134"/>
    </font>
    <font>
      <sz val="11"/>
      <color indexed="8"/>
      <name val="微软雅黑"/>
      <charset val="134"/>
    </font>
    <font>
      <b/>
      <sz val="11"/>
      <color indexed="8"/>
      <name val="微软雅黑"/>
      <charset val="134"/>
    </font>
    <font>
      <sz val="12"/>
      <color theme="1"/>
      <name val="Microsoft YaHei Light"/>
      <charset val="134"/>
    </font>
    <font>
      <sz val="11"/>
      <color theme="1"/>
      <name val="仿宋_GB2312"/>
      <charset val="134"/>
    </font>
    <font>
      <sz val="8"/>
      <color theme="1"/>
      <name val="仿宋_GB2312"/>
      <charset val="134"/>
    </font>
    <font>
      <b/>
      <sz val="14"/>
      <color theme="1"/>
      <name val="微软雅黑"/>
      <charset val="134"/>
    </font>
    <font>
      <sz val="11"/>
      <name val="宋体"/>
      <charset val="134"/>
    </font>
    <font>
      <sz val="18"/>
      <name val="黑体"/>
      <charset val="134"/>
    </font>
    <font>
      <b/>
      <sz val="11"/>
      <color indexed="8"/>
      <name val="宋体"/>
      <charset val="134"/>
    </font>
    <font>
      <b/>
      <sz val="12"/>
      <name val="宋体"/>
      <charset val="134"/>
    </font>
    <font>
      <b/>
      <sz val="12"/>
      <color indexed="8"/>
      <name val="宋体"/>
      <charset val="134"/>
    </font>
    <font>
      <sz val="12"/>
      <name val="宋体"/>
      <charset val="134"/>
    </font>
    <font>
      <sz val="12"/>
      <color indexed="8"/>
      <name val="宋体"/>
      <charset val="134"/>
    </font>
    <font>
      <sz val="12"/>
      <name val="宋体"/>
      <charset val="134"/>
      <scheme val="minor"/>
    </font>
    <font>
      <sz val="12"/>
      <color theme="1"/>
      <name val="宋体"/>
      <charset val="134"/>
      <scheme val="minor"/>
    </font>
    <font>
      <b/>
      <sz val="12"/>
      <color theme="1"/>
      <name val="宋体"/>
      <charset val="134"/>
      <scheme val="minor"/>
    </font>
    <font>
      <b/>
      <sz val="12"/>
      <name val="宋体"/>
      <charset val="134"/>
      <scheme val="minor"/>
    </font>
    <font>
      <sz val="12"/>
      <color indexed="8"/>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2"/>
      <color theme="1"/>
      <name val="宋体"/>
      <charset val="134"/>
    </font>
  </fonts>
  <fills count="4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6"/>
        <bgColor indexed="64"/>
      </patternFill>
    </fill>
    <fill>
      <patternFill patternType="solid">
        <fgColor rgb="FFFFFF00"/>
        <bgColor indexed="64"/>
      </patternFill>
    </fill>
    <fill>
      <patternFill patternType="solid">
        <fgColor rgb="FFFF6600"/>
        <bgColor indexed="64"/>
      </patternFill>
    </fill>
    <fill>
      <patternFill patternType="solid">
        <fgColor indexed="44"/>
        <bgColor indexed="64"/>
      </patternFill>
    </fill>
    <fill>
      <patternFill patternType="solid">
        <fgColor indexed="13"/>
        <bgColor indexed="64"/>
      </patternFill>
    </fill>
    <fill>
      <patternFill patternType="solid">
        <fgColor indexed="53"/>
        <bgColor indexed="64"/>
      </patternFill>
    </fill>
    <fill>
      <patternFill patternType="solid">
        <fgColor indexed="10"/>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thin">
        <color auto="1"/>
      </right>
      <top style="thin">
        <color auto="1"/>
      </top>
      <bottom style="medium">
        <color auto="1"/>
      </bottom>
      <diagonal/>
    </border>
    <border>
      <left style="medium">
        <color auto="1"/>
      </left>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4">
    <xf numFmtId="0" fontId="0" fillId="0" borderId="0" applyBorder="0" applyAlignment="0">
      <alignment vertical="center"/>
    </xf>
    <xf numFmtId="42" fontId="0" fillId="0" borderId="0" applyFont="0" applyFill="0" applyBorder="0" applyAlignment="0" applyProtection="0">
      <alignment vertical="center"/>
    </xf>
    <xf numFmtId="0" fontId="26" fillId="19" borderId="0" applyNumberFormat="0" applyBorder="0" applyAlignment="0" applyProtection="0">
      <alignment vertical="center"/>
    </xf>
    <xf numFmtId="0" fontId="23" fillId="14" borderId="7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20" borderId="0" applyNumberFormat="0" applyBorder="0" applyAlignment="0" applyProtection="0">
      <alignment vertical="center"/>
    </xf>
    <xf numFmtId="0" fontId="24" fillId="15" borderId="0" applyNumberFormat="0" applyBorder="0" applyAlignment="0" applyProtection="0">
      <alignment vertical="center"/>
    </xf>
    <xf numFmtId="43" fontId="0" fillId="0" borderId="0" applyFont="0" applyFill="0" applyBorder="0" applyAlignment="0" applyProtection="0">
      <alignment vertical="center"/>
    </xf>
    <xf numFmtId="0" fontId="25" fillId="1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Border="0" applyAlignment="0">
      <alignment vertical="center"/>
    </xf>
    <xf numFmtId="0" fontId="31" fillId="0" borderId="0" applyNumberFormat="0" applyFill="0" applyBorder="0" applyAlignment="0" applyProtection="0">
      <alignment vertical="center"/>
    </xf>
    <xf numFmtId="0" fontId="16" fillId="0" borderId="0" applyBorder="0" applyAlignment="0"/>
    <xf numFmtId="0" fontId="0" fillId="26" borderId="74" applyNumberFormat="0" applyFont="0" applyAlignment="0" applyProtection="0">
      <alignment vertical="center"/>
    </xf>
    <xf numFmtId="0" fontId="25" fillId="3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pplyBorder="0" applyAlignment="0">
      <alignment vertical="center"/>
    </xf>
    <xf numFmtId="0" fontId="35" fillId="0" borderId="0" applyNumberFormat="0" applyFill="0" applyBorder="0" applyAlignment="0" applyProtection="0">
      <alignment vertical="center"/>
    </xf>
    <xf numFmtId="0" fontId="16" fillId="0" borderId="0" applyBorder="0" applyAlignment="0">
      <alignment vertical="center"/>
    </xf>
    <xf numFmtId="0" fontId="36" fillId="0" borderId="75" applyNumberFormat="0" applyFill="0" applyAlignment="0" applyProtection="0">
      <alignment vertical="center"/>
    </xf>
    <xf numFmtId="0" fontId="0" fillId="0" borderId="0" applyBorder="0" applyAlignment="0"/>
    <xf numFmtId="0" fontId="37" fillId="0" borderId="75" applyNumberFormat="0" applyFill="0" applyAlignment="0" applyProtection="0">
      <alignment vertical="center"/>
    </xf>
    <xf numFmtId="0" fontId="25" fillId="32" borderId="0" applyNumberFormat="0" applyBorder="0" applyAlignment="0" applyProtection="0">
      <alignment vertical="center"/>
    </xf>
    <xf numFmtId="0" fontId="33" fillId="0" borderId="76" applyNumberFormat="0" applyFill="0" applyAlignment="0" applyProtection="0">
      <alignment vertical="center"/>
    </xf>
    <xf numFmtId="0" fontId="25" fillId="17" borderId="0" applyNumberFormat="0" applyBorder="0" applyAlignment="0" applyProtection="0">
      <alignment vertical="center"/>
    </xf>
    <xf numFmtId="0" fontId="30" fillId="23" borderId="73" applyNumberFormat="0" applyAlignment="0" applyProtection="0">
      <alignment vertical="center"/>
    </xf>
    <xf numFmtId="0" fontId="38" fillId="23" borderId="71" applyNumberFormat="0" applyAlignment="0" applyProtection="0">
      <alignment vertical="center"/>
    </xf>
    <xf numFmtId="0" fontId="39" fillId="35" borderId="77" applyNumberFormat="0" applyAlignment="0" applyProtection="0">
      <alignment vertical="center"/>
    </xf>
    <xf numFmtId="0" fontId="26" fillId="37" borderId="0" applyNumberFormat="0" applyBorder="0" applyAlignment="0" applyProtection="0">
      <alignment vertical="center"/>
    </xf>
    <xf numFmtId="0" fontId="25" fillId="29" borderId="0" applyNumberFormat="0" applyBorder="0" applyAlignment="0" applyProtection="0">
      <alignment vertical="center"/>
    </xf>
    <xf numFmtId="0" fontId="29" fillId="0" borderId="72" applyNumberFormat="0" applyFill="0" applyAlignment="0" applyProtection="0">
      <alignment vertical="center"/>
    </xf>
    <xf numFmtId="0" fontId="40" fillId="0" borderId="78" applyNumberFormat="0" applyFill="0" applyAlignment="0" applyProtection="0">
      <alignment vertical="center"/>
    </xf>
    <xf numFmtId="0" fontId="27" fillId="22" borderId="0" applyNumberFormat="0" applyBorder="0" applyAlignment="0" applyProtection="0">
      <alignment vertical="center"/>
    </xf>
    <xf numFmtId="0" fontId="41" fillId="38" borderId="0" applyNumberFormat="0" applyBorder="0" applyAlignment="0" applyProtection="0">
      <alignment vertical="center"/>
    </xf>
    <xf numFmtId="0" fontId="26" fillId="28" borderId="0" applyNumberFormat="0" applyBorder="0" applyAlignment="0" applyProtection="0">
      <alignment vertical="center"/>
    </xf>
    <xf numFmtId="0" fontId="25" fillId="21"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6" fillId="25" borderId="0" applyNumberFormat="0" applyBorder="0" applyAlignment="0" applyProtection="0">
      <alignment vertical="center"/>
    </xf>
    <xf numFmtId="0" fontId="26" fillId="36" borderId="0" applyNumberFormat="0" applyBorder="0" applyAlignment="0" applyProtection="0">
      <alignment vertical="center"/>
    </xf>
    <xf numFmtId="0" fontId="25" fillId="39" borderId="0" applyNumberFormat="0" applyBorder="0" applyAlignment="0" applyProtection="0">
      <alignment vertical="center"/>
    </xf>
    <xf numFmtId="0" fontId="25" fillId="31" borderId="0" applyNumberFormat="0" applyBorder="0" applyAlignment="0" applyProtection="0">
      <alignment vertical="center"/>
    </xf>
    <xf numFmtId="0" fontId="26" fillId="40" borderId="0" applyNumberFormat="0" applyBorder="0" applyAlignment="0" applyProtection="0">
      <alignment vertical="center"/>
    </xf>
    <xf numFmtId="0" fontId="26" fillId="27" borderId="0" applyNumberFormat="0" applyBorder="0" applyAlignment="0" applyProtection="0">
      <alignment vertical="center"/>
    </xf>
    <xf numFmtId="0" fontId="25" fillId="42" borderId="0" applyNumberFormat="0" applyBorder="0" applyAlignment="0" applyProtection="0">
      <alignment vertical="center"/>
    </xf>
    <xf numFmtId="0" fontId="26" fillId="44" borderId="0" applyNumberFormat="0" applyBorder="0" applyAlignment="0" applyProtection="0">
      <alignment vertical="center"/>
    </xf>
    <xf numFmtId="0" fontId="25" fillId="24" borderId="0" applyNumberFormat="0" applyBorder="0" applyAlignment="0" applyProtection="0">
      <alignment vertical="center"/>
    </xf>
    <xf numFmtId="0" fontId="25" fillId="16" borderId="0" applyNumberFormat="0" applyBorder="0" applyAlignment="0" applyProtection="0">
      <alignment vertical="center"/>
    </xf>
    <xf numFmtId="0" fontId="16" fillId="0" borderId="0" applyBorder="0" applyAlignment="0">
      <alignment vertical="center"/>
    </xf>
    <xf numFmtId="0" fontId="26" fillId="41" borderId="0" applyNumberFormat="0" applyBorder="0" applyAlignment="0" applyProtection="0">
      <alignment vertical="center"/>
    </xf>
    <xf numFmtId="0" fontId="25" fillId="43" borderId="0" applyNumberFormat="0" applyBorder="0" applyAlignment="0" applyProtection="0">
      <alignment vertical="center"/>
    </xf>
    <xf numFmtId="0" fontId="0" fillId="0" borderId="0" applyBorder="0" applyAlignment="0"/>
    <xf numFmtId="0" fontId="16" fillId="0" borderId="0" applyBorder="0" applyAlignment="0"/>
    <xf numFmtId="0" fontId="0" fillId="0" borderId="0" applyBorder="0" applyAlignment="0"/>
    <xf numFmtId="0" fontId="0" fillId="0" borderId="0" applyFill="0" applyBorder="0">
      <alignment vertical="top"/>
    </xf>
    <xf numFmtId="0" fontId="16" fillId="0" borderId="0" applyBorder="0" applyAlignment="0"/>
    <xf numFmtId="0" fontId="16" fillId="0" borderId="0" applyBorder="0" applyAlignment="0">
      <alignment vertical="center"/>
    </xf>
    <xf numFmtId="0" fontId="16" fillId="0" borderId="0" applyBorder="0" applyAlignment="0">
      <alignment vertical="center"/>
    </xf>
    <xf numFmtId="0" fontId="0" fillId="0" borderId="0" applyBorder="0" applyAlignment="0"/>
    <xf numFmtId="0" fontId="0" fillId="0" borderId="0" applyBorder="0" applyAlignment="0">
      <alignment vertical="center"/>
    </xf>
    <xf numFmtId="0" fontId="16" fillId="0" borderId="0" applyBorder="0" applyAlignment="0"/>
  </cellStyleXfs>
  <cellXfs count="37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10" fontId="3" fillId="0" borderId="1" xfId="11"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51" applyFont="1" applyFill="1" applyAlignment="1">
      <alignment horizontal="center" vertical="center" wrapText="1"/>
    </xf>
    <xf numFmtId="0" fontId="4" fillId="0" borderId="0" xfId="51" applyNumberFormat="1" applyFont="1" applyFill="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2"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1" fillId="0" borderId="1" xfId="51" applyFont="1" applyFill="1" applyBorder="1" applyAlignment="1">
      <alignment horizontal="center" vertical="center" wrapText="1"/>
    </xf>
    <xf numFmtId="10" fontId="4" fillId="0" borderId="2" xfId="11" applyNumberFormat="1" applyFont="1" applyFill="1" applyBorder="1" applyAlignment="1">
      <alignment horizontal="center" vertical="center" wrapText="1"/>
    </xf>
    <xf numFmtId="10" fontId="3" fillId="0" borderId="2" xfId="51" applyNumberFormat="1" applyFont="1" applyFill="1" applyBorder="1" applyAlignment="1">
      <alignment horizontal="center" vertical="center" wrapText="1"/>
    </xf>
    <xf numFmtId="0" fontId="3" fillId="0" borderId="3" xfId="51" applyFont="1" applyFill="1" applyBorder="1" applyAlignment="1">
      <alignment horizontal="center" vertical="center" wrapText="1"/>
    </xf>
    <xf numFmtId="0" fontId="4" fillId="0" borderId="3" xfId="51" applyFont="1" applyFill="1" applyBorder="1" applyAlignment="1">
      <alignment horizontal="center" vertical="center" wrapText="1"/>
    </xf>
    <xf numFmtId="10" fontId="4" fillId="0" borderId="3" xfId="11" applyNumberFormat="1" applyFont="1" applyFill="1" applyBorder="1" applyAlignment="1">
      <alignment horizontal="center" vertical="center" wrapText="1"/>
    </xf>
    <xf numFmtId="10" fontId="3" fillId="0" borderId="3" xfId="51" applyNumberFormat="1" applyFont="1" applyFill="1" applyBorder="1" applyAlignment="1">
      <alignment horizontal="center" vertical="center" wrapText="1"/>
    </xf>
    <xf numFmtId="0" fontId="4" fillId="0" borderId="4" xfId="51" applyFont="1" applyFill="1" applyBorder="1" applyAlignment="1">
      <alignment horizontal="center" vertical="center" wrapText="1"/>
    </xf>
    <xf numFmtId="10" fontId="4" fillId="0" borderId="4" xfId="11" applyNumberFormat="1"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0" fontId="4" fillId="0" borderId="2" xfId="51" applyNumberFormat="1" applyFont="1" applyFill="1" applyBorder="1" applyAlignment="1">
      <alignment horizontal="center" vertical="center" wrapText="1"/>
    </xf>
    <xf numFmtId="0" fontId="4" fillId="0" borderId="3" xfId="51" applyNumberFormat="1" applyFont="1" applyFill="1" applyBorder="1" applyAlignment="1">
      <alignment horizontal="center" vertical="center" wrapText="1"/>
    </xf>
    <xf numFmtId="0" fontId="4" fillId="0" borderId="4" xfId="5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4" xfId="51" applyFont="1" applyFill="1" applyBorder="1" applyAlignment="1">
      <alignment horizontal="center" vertical="center" wrapText="1"/>
    </xf>
    <xf numFmtId="10" fontId="3" fillId="0" borderId="4"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0" fontId="5" fillId="0" borderId="1" xfId="11" applyNumberFormat="1"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0" fontId="2" fillId="0" borderId="1" xfId="11"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63" applyFont="1" applyFill="1" applyBorder="1" applyAlignment="1">
      <alignment horizontal="center" vertical="center" wrapText="1"/>
    </xf>
    <xf numFmtId="0" fontId="0" fillId="0" borderId="0" xfId="0" applyFont="1">
      <alignment vertical="center"/>
    </xf>
    <xf numFmtId="0" fontId="8" fillId="0" borderId="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9" xfId="0" applyFont="1" applyBorder="1" applyAlignment="1">
      <alignment horizontal="center" vertical="center" wrapText="1"/>
    </xf>
    <xf numFmtId="0" fontId="8" fillId="0" borderId="0" xfId="0" applyFont="1" applyAlignment="1">
      <alignment horizontal="justify" vertical="center" wrapText="1"/>
    </xf>
    <xf numFmtId="0" fontId="8" fillId="0" borderId="10"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0" fillId="0" borderId="15" xfId="0" applyFont="1" applyBorder="1">
      <alignment vertical="center"/>
    </xf>
    <xf numFmtId="0" fontId="0" fillId="0" borderId="9" xfId="0" applyFont="1" applyBorder="1">
      <alignment vertical="center"/>
    </xf>
    <xf numFmtId="0" fontId="9" fillId="0" borderId="0" xfId="0" applyFont="1" applyAlignment="1">
      <alignment horizontal="justify" vertical="center" wrapText="1"/>
    </xf>
    <xf numFmtId="0" fontId="9" fillId="0" borderId="0" xfId="0" applyFont="1" applyAlignment="1">
      <alignment horizontal="left" vertical="center" wrapText="1" indent="11"/>
    </xf>
    <xf numFmtId="0" fontId="9" fillId="0" borderId="0" xfId="0" applyFont="1" applyAlignment="1">
      <alignment horizontal="justify" vertical="center" wrapText="1" indent="15"/>
    </xf>
    <xf numFmtId="0" fontId="9" fillId="0" borderId="11" xfId="0" applyFont="1" applyBorder="1" applyAlignment="1">
      <alignment horizontal="justify" vertical="center" wrapText="1"/>
    </xf>
    <xf numFmtId="0" fontId="8" fillId="0" borderId="8" xfId="0" applyFont="1" applyBorder="1" applyAlignment="1">
      <alignment horizontal="center" vertical="center" wrapText="1"/>
    </xf>
    <xf numFmtId="0" fontId="1" fillId="0" borderId="0" xfId="57" applyFont="1" applyAlignment="1"/>
    <xf numFmtId="0" fontId="1" fillId="0" borderId="0" xfId="57" applyFont="1" applyAlignment="1">
      <alignment horizontal="center" vertical="center" wrapText="1"/>
    </xf>
    <xf numFmtId="0" fontId="0" fillId="0" borderId="0" xfId="57" applyFont="1">
      <alignment vertical="top"/>
    </xf>
    <xf numFmtId="0" fontId="10" fillId="0" borderId="1" xfId="57" applyFont="1" applyBorder="1" applyAlignment="1">
      <alignment horizontal="center"/>
    </xf>
    <xf numFmtId="0" fontId="2" fillId="0" borderId="1" xfId="57" applyFont="1" applyBorder="1" applyAlignment="1">
      <alignment horizontal="center"/>
    </xf>
    <xf numFmtId="0" fontId="2" fillId="0" borderId="1" xfId="57" applyFont="1" applyBorder="1" applyAlignment="1"/>
    <xf numFmtId="0" fontId="1" fillId="0" borderId="1" xfId="57" applyFont="1" applyBorder="1" applyAlignment="1">
      <alignment horizontal="center"/>
    </xf>
    <xf numFmtId="0" fontId="2" fillId="0" borderId="1" xfId="57" applyFont="1" applyBorder="1" applyAlignment="1">
      <alignment horizontal="center" vertical="center"/>
    </xf>
    <xf numFmtId="0" fontId="1" fillId="0" borderId="1" xfId="57" applyFont="1" applyBorder="1" applyAlignment="1">
      <alignment horizontal="center" vertical="center" wrapText="1"/>
    </xf>
    <xf numFmtId="0" fontId="2" fillId="0" borderId="1" xfId="57" applyFont="1" applyBorder="1" applyAlignment="1">
      <alignment vertical="center"/>
    </xf>
    <xf numFmtId="0" fontId="1" fillId="0" borderId="1" xfId="57" applyFont="1" applyBorder="1" applyAlignment="1">
      <alignment horizontal="center" vertical="center"/>
    </xf>
    <xf numFmtId="57" fontId="1" fillId="0" borderId="1" xfId="57" applyNumberFormat="1" applyFont="1" applyBorder="1" applyAlignment="1">
      <alignment horizontal="center" vertical="center" wrapText="1"/>
    </xf>
    <xf numFmtId="176" fontId="1" fillId="0" borderId="1" xfId="57" applyNumberFormat="1" applyFont="1" applyBorder="1" applyAlignment="1">
      <alignment horizontal="center" vertical="center" wrapText="1"/>
    </xf>
    <xf numFmtId="0" fontId="0" fillId="0" borderId="1" xfId="57" applyFont="1" applyBorder="1">
      <alignment vertical="top"/>
    </xf>
    <xf numFmtId="0" fontId="0" fillId="0" borderId="0" xfId="62" applyAlignment="1" applyProtection="1"/>
    <xf numFmtId="0" fontId="11" fillId="0" borderId="0" xfId="62" applyFont="1" applyAlignment="1" applyProtection="1"/>
    <xf numFmtId="10" fontId="0" fillId="0" borderId="0" xfId="62" applyNumberFormat="1" applyAlignment="1" applyProtection="1"/>
    <xf numFmtId="0" fontId="12" fillId="0" borderId="1" xfId="63" applyNumberFormat="1" applyFont="1" applyFill="1" applyBorder="1" applyAlignment="1" applyProtection="1">
      <alignment horizontal="center" vertical="center" wrapText="1"/>
    </xf>
    <xf numFmtId="0" fontId="13" fillId="0" borderId="1" xfId="63" applyFont="1" applyFill="1" applyBorder="1" applyAlignment="1" applyProtection="1">
      <alignment horizontal="center" vertical="center" wrapText="1"/>
    </xf>
    <xf numFmtId="0" fontId="13" fillId="0" borderId="1" xfId="63" applyFont="1" applyFill="1" applyBorder="1" applyAlignment="1" applyProtection="1">
      <alignment horizontal="center" vertical="center" wrapText="1"/>
      <protection locked="0"/>
    </xf>
    <xf numFmtId="0" fontId="14" fillId="0" borderId="1" xfId="63" applyNumberFormat="1" applyFont="1" applyFill="1" applyBorder="1" applyAlignment="1" applyProtection="1">
      <alignment horizontal="center" vertical="center" wrapText="1"/>
    </xf>
    <xf numFmtId="0" fontId="14" fillId="0" borderId="16" xfId="63" applyNumberFormat="1" applyFont="1" applyFill="1" applyBorder="1" applyAlignment="1" applyProtection="1">
      <alignment horizontal="center" vertical="center" wrapText="1"/>
    </xf>
    <xf numFmtId="0" fontId="14" fillId="0" borderId="17" xfId="63" applyNumberFormat="1" applyFont="1" applyFill="1" applyBorder="1" applyAlignment="1" applyProtection="1">
      <alignment horizontal="center" vertical="center" wrapText="1"/>
    </xf>
    <xf numFmtId="10" fontId="14" fillId="0" borderId="1" xfId="63" applyNumberFormat="1" applyFont="1" applyFill="1" applyBorder="1" applyAlignment="1" applyProtection="1">
      <alignment horizontal="center" vertical="center" wrapText="1"/>
    </xf>
    <xf numFmtId="0" fontId="14" fillId="0" borderId="18" xfId="63" applyNumberFormat="1" applyFont="1" applyFill="1" applyBorder="1" applyAlignment="1" applyProtection="1">
      <alignment horizontal="center" vertical="center" wrapText="1"/>
    </xf>
    <xf numFmtId="0" fontId="14" fillId="0" borderId="19" xfId="63" applyNumberFormat="1" applyFont="1" applyFill="1" applyBorder="1" applyAlignment="1" applyProtection="1">
      <alignment horizontal="center" vertical="center" wrapText="1"/>
    </xf>
    <xf numFmtId="0" fontId="15" fillId="0" borderId="1" xfId="62" applyFont="1" applyBorder="1" applyAlignment="1" applyProtection="1">
      <alignment horizontal="center" vertical="center" textRotation="255"/>
    </xf>
    <xf numFmtId="0" fontId="16" fillId="0" borderId="1" xfId="63" applyNumberFormat="1" applyFont="1" applyFill="1" applyBorder="1" applyAlignment="1" applyProtection="1">
      <alignment horizontal="center" vertical="center" wrapText="1"/>
    </xf>
    <xf numFmtId="10" fontId="16" fillId="0" borderId="1" xfId="63" applyNumberFormat="1" applyFont="1" applyFill="1" applyBorder="1" applyAlignment="1" applyProtection="1">
      <alignment horizontal="center" vertical="center" wrapText="1"/>
      <protection locked="0"/>
    </xf>
    <xf numFmtId="0" fontId="14" fillId="0" borderId="1" xfId="63" applyNumberFormat="1" applyFont="1" applyFill="1" applyBorder="1" applyAlignment="1" applyProtection="1">
      <alignment horizontal="center" vertical="center" wrapText="1"/>
      <protection locked="0"/>
    </xf>
    <xf numFmtId="0" fontId="16" fillId="0" borderId="2" xfId="63" applyNumberFormat="1" applyFont="1" applyFill="1" applyBorder="1" applyAlignment="1" applyProtection="1">
      <alignment horizontal="center" vertical="center" wrapText="1"/>
    </xf>
    <xf numFmtId="0" fontId="16" fillId="0" borderId="5" xfId="63" applyNumberFormat="1" applyFont="1" applyFill="1" applyBorder="1" applyAlignment="1" applyProtection="1">
      <alignment horizontal="center" vertical="center" wrapText="1"/>
    </xf>
    <xf numFmtId="0" fontId="16" fillId="0" borderId="7" xfId="63" applyNumberFormat="1" applyFont="1" applyFill="1" applyBorder="1" applyAlignment="1" applyProtection="1">
      <alignment horizontal="center" vertical="center" wrapText="1"/>
    </xf>
    <xf numFmtId="0" fontId="16" fillId="0" borderId="4" xfId="63" applyNumberFormat="1" applyFont="1" applyFill="1" applyBorder="1" applyAlignment="1" applyProtection="1">
      <alignment horizontal="center" vertical="center" wrapText="1"/>
    </xf>
    <xf numFmtId="0" fontId="16" fillId="0" borderId="1" xfId="63" applyNumberFormat="1" applyFont="1" applyFill="1" applyBorder="1" applyAlignment="1" applyProtection="1">
      <alignment horizontal="center" vertical="center" wrapText="1"/>
      <protection locked="0"/>
    </xf>
    <xf numFmtId="0" fontId="16" fillId="0" borderId="16" xfId="63" applyNumberFormat="1" applyFont="1" applyFill="1" applyBorder="1" applyAlignment="1" applyProtection="1">
      <alignment horizontal="center" vertical="center" wrapText="1"/>
    </xf>
    <xf numFmtId="0" fontId="16" fillId="0" borderId="20" xfId="63" applyNumberFormat="1" applyFont="1" applyFill="1" applyBorder="1" applyAlignment="1" applyProtection="1">
      <alignment horizontal="center" vertical="center" wrapText="1"/>
    </xf>
    <xf numFmtId="0" fontId="16" fillId="0" borderId="18" xfId="63" applyNumberFormat="1" applyFont="1" applyFill="1" applyBorder="1" applyAlignment="1" applyProtection="1">
      <alignment horizontal="center" vertical="center" wrapText="1"/>
    </xf>
    <xf numFmtId="0" fontId="16" fillId="0" borderId="21" xfId="63" applyNumberFormat="1" applyFont="1" applyFill="1" applyBorder="1" applyAlignment="1" applyProtection="1">
      <alignment horizontal="center" vertical="center" wrapText="1"/>
    </xf>
    <xf numFmtId="0" fontId="17" fillId="0" borderId="1" xfId="63" applyNumberFormat="1" applyFont="1" applyFill="1" applyBorder="1" applyAlignment="1" applyProtection="1">
      <alignment horizontal="center" vertical="center" wrapText="1"/>
      <protection locked="0"/>
    </xf>
    <xf numFmtId="0" fontId="16" fillId="0" borderId="3" xfId="63" applyNumberFormat="1" applyFont="1" applyFill="1" applyBorder="1" applyAlignment="1" applyProtection="1">
      <alignment horizontal="center" vertical="center" wrapText="1"/>
    </xf>
    <xf numFmtId="0" fontId="11" fillId="0" borderId="1" xfId="63" applyNumberFormat="1" applyFont="1" applyFill="1" applyBorder="1" applyAlignment="1" applyProtection="1">
      <alignment horizontal="center" vertical="center" wrapText="1"/>
    </xf>
    <xf numFmtId="0" fontId="16" fillId="0" borderId="5" xfId="62" applyFont="1" applyBorder="1" applyAlignment="1" applyProtection="1">
      <alignment horizontal="center" wrapText="1"/>
    </xf>
    <xf numFmtId="0" fontId="16" fillId="0" borderId="7" xfId="62" applyFont="1" applyBorder="1" applyAlignment="1" applyProtection="1">
      <alignment horizontal="center"/>
    </xf>
    <xf numFmtId="0" fontId="0" fillId="0" borderId="1" xfId="62" applyBorder="1" applyAlignment="1" applyProtection="1">
      <alignment horizontal="center"/>
      <protection locked="0"/>
    </xf>
    <xf numFmtId="0" fontId="16" fillId="0" borderId="5" xfId="62" applyFont="1" applyBorder="1" applyAlignment="1" applyProtection="1">
      <alignment horizontal="center"/>
    </xf>
    <xf numFmtId="0" fontId="18" fillId="0" borderId="5" xfId="62" applyFont="1" applyBorder="1" applyAlignment="1" applyProtection="1">
      <alignment horizontal="center"/>
    </xf>
    <xf numFmtId="0" fontId="18" fillId="0" borderId="7" xfId="62" applyFont="1" applyBorder="1" applyAlignment="1" applyProtection="1">
      <alignment horizontal="center"/>
    </xf>
    <xf numFmtId="0" fontId="16" fillId="0" borderId="1" xfId="62" applyFont="1" applyBorder="1" applyAlignment="1" applyProtection="1">
      <alignment horizontal="center"/>
    </xf>
    <xf numFmtId="0" fontId="14" fillId="0" borderId="20" xfId="63" applyNumberFormat="1" applyFont="1" applyFill="1" applyBorder="1" applyAlignment="1" applyProtection="1">
      <alignment horizontal="center" vertical="center" wrapText="1"/>
    </xf>
    <xf numFmtId="0" fontId="14" fillId="0" borderId="21" xfId="63" applyNumberFormat="1" applyFont="1" applyFill="1" applyBorder="1" applyAlignment="1" applyProtection="1">
      <alignment horizontal="center" vertical="center" wrapText="1"/>
    </xf>
    <xf numFmtId="0" fontId="12" fillId="0" borderId="1" xfId="63" applyNumberFormat="1" applyFont="1" applyFill="1" applyBorder="1" applyAlignment="1" applyProtection="1">
      <alignment vertical="center" wrapText="1"/>
    </xf>
    <xf numFmtId="0" fontId="13" fillId="0" borderId="1" xfId="63" applyFont="1" applyFill="1" applyBorder="1" applyAlignment="1" applyProtection="1">
      <alignment vertical="center" wrapText="1"/>
    </xf>
    <xf numFmtId="0" fontId="19" fillId="0" borderId="0" xfId="62" applyFont="1" applyAlignment="1">
      <alignment vertical="center"/>
    </xf>
    <xf numFmtId="0" fontId="19" fillId="0" borderId="0" xfId="63" applyFont="1" applyAlignment="1">
      <alignment horizontal="center" vertical="center"/>
    </xf>
    <xf numFmtId="0" fontId="20" fillId="0" borderId="0" xfId="63" applyFont="1" applyAlignment="1">
      <alignment horizontal="center" vertical="center"/>
    </xf>
    <xf numFmtId="10" fontId="19" fillId="0" borderId="0" xfId="63" applyNumberFormat="1" applyFont="1" applyAlignment="1">
      <alignment horizontal="center" vertical="center"/>
    </xf>
    <xf numFmtId="0" fontId="20" fillId="0" borderId="0" xfId="63" applyFont="1" applyAlignment="1">
      <alignment horizontal="center" vertical="center" wrapText="1"/>
    </xf>
    <xf numFmtId="0" fontId="20" fillId="0" borderId="22" xfId="63" applyFont="1" applyBorder="1" applyAlignment="1">
      <alignment horizontal="center" vertical="center" wrapText="1"/>
    </xf>
    <xf numFmtId="0" fontId="20" fillId="0" borderId="23" xfId="63" applyFont="1" applyBorder="1" applyAlignment="1">
      <alignment horizontal="center" vertical="center" wrapText="1"/>
    </xf>
    <xf numFmtId="0" fontId="20" fillId="0" borderId="1" xfId="63" applyFont="1" applyBorder="1" applyAlignment="1">
      <alignment horizontal="center" vertical="center" wrapText="1"/>
    </xf>
    <xf numFmtId="0" fontId="20" fillId="0" borderId="24" xfId="63" applyFont="1" applyBorder="1" applyAlignment="1">
      <alignment horizontal="center" vertical="center" wrapText="1"/>
    </xf>
    <xf numFmtId="0" fontId="20" fillId="0" borderId="25" xfId="63" applyFont="1" applyBorder="1" applyAlignment="1">
      <alignment horizontal="center" vertical="center" wrapText="1"/>
    </xf>
    <xf numFmtId="0" fontId="20" fillId="0" borderId="7" xfId="63" applyFont="1" applyBorder="1" applyAlignment="1">
      <alignment horizontal="center" vertical="center" wrapText="1"/>
    </xf>
    <xf numFmtId="0" fontId="20" fillId="0" borderId="6" xfId="63" applyFont="1" applyBorder="1" applyAlignment="1">
      <alignment horizontal="center" vertical="center" wrapText="1"/>
    </xf>
    <xf numFmtId="0" fontId="20" fillId="0" borderId="26" xfId="63" applyFont="1" applyBorder="1" applyAlignment="1">
      <alignment horizontal="center" vertical="center" wrapText="1"/>
    </xf>
    <xf numFmtId="0" fontId="20" fillId="0" borderId="27" xfId="63" applyFont="1" applyBorder="1" applyAlignment="1">
      <alignment horizontal="center" vertical="center" wrapText="1"/>
    </xf>
    <xf numFmtId="0" fontId="20" fillId="0" borderId="28" xfId="63" applyFont="1" applyBorder="1" applyAlignment="1">
      <alignment horizontal="center" vertical="center" wrapText="1"/>
    </xf>
    <xf numFmtId="0" fontId="20" fillId="0" borderId="29" xfId="63" applyFont="1" applyBorder="1" applyAlignment="1">
      <alignment horizontal="center" vertical="center" wrapText="1"/>
    </xf>
    <xf numFmtId="0" fontId="20" fillId="0" borderId="3" xfId="63" applyFont="1" applyBorder="1" applyAlignment="1">
      <alignment horizontal="center" vertical="center" wrapText="1"/>
    </xf>
    <xf numFmtId="0" fontId="20" fillId="0" borderId="30" xfId="63" applyFont="1" applyBorder="1" applyAlignment="1">
      <alignment horizontal="center" vertical="center" wrapText="1"/>
    </xf>
    <xf numFmtId="0" fontId="20" fillId="0" borderId="31" xfId="63" applyFont="1" applyBorder="1" applyAlignment="1">
      <alignment horizontal="center" vertical="center" wrapText="1"/>
    </xf>
    <xf numFmtId="0" fontId="20" fillId="0" borderId="32" xfId="63" applyFont="1" applyBorder="1" applyAlignment="1">
      <alignment horizontal="center" vertical="center" wrapText="1"/>
    </xf>
    <xf numFmtId="0" fontId="20" fillId="0" borderId="33" xfId="63" applyFont="1" applyBorder="1" applyAlignment="1">
      <alignment horizontal="center" vertical="center" wrapText="1"/>
    </xf>
    <xf numFmtId="0" fontId="20" fillId="0" borderId="34" xfId="63" applyFont="1" applyBorder="1" applyAlignment="1">
      <alignment horizontal="center" vertical="center" wrapText="1"/>
    </xf>
    <xf numFmtId="0" fontId="20" fillId="0" borderId="35" xfId="63" applyFont="1" applyBorder="1" applyAlignment="1">
      <alignment horizontal="center" vertical="center" wrapText="1"/>
    </xf>
    <xf numFmtId="0" fontId="20" fillId="0" borderId="13" xfId="63" applyFont="1" applyBorder="1" applyAlignment="1">
      <alignment horizontal="center" vertical="center" wrapText="1"/>
    </xf>
    <xf numFmtId="0" fontId="21" fillId="0" borderId="36" xfId="63"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20" fillId="0" borderId="36" xfId="63" applyFont="1" applyBorder="1" applyAlignment="1">
      <alignment horizontal="center" vertical="center" wrapText="1"/>
    </xf>
    <xf numFmtId="0" fontId="21" fillId="0" borderId="3" xfId="63"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0" borderId="4" xfId="63" applyFont="1" applyBorder="1" applyAlignment="1">
      <alignment horizontal="center" vertical="center" wrapText="1"/>
    </xf>
    <xf numFmtId="0" fontId="18" fillId="0" borderId="2" xfId="0" applyFont="1" applyFill="1" applyBorder="1" applyAlignment="1">
      <alignment horizontal="center" vertical="center" wrapText="1"/>
    </xf>
    <xf numFmtId="0" fontId="20" fillId="0" borderId="2" xfId="63" applyFont="1" applyBorder="1" applyAlignment="1">
      <alignment horizontal="center" vertical="center" wrapText="1"/>
    </xf>
    <xf numFmtId="0" fontId="17" fillId="2" borderId="1" xfId="60" applyFont="1" applyFill="1" applyBorder="1" applyAlignment="1">
      <alignment horizontal="center" vertical="center" wrapText="1"/>
    </xf>
    <xf numFmtId="0" fontId="17" fillId="0" borderId="1" xfId="60" applyFont="1" applyBorder="1" applyAlignment="1">
      <alignment horizontal="center" vertical="center" wrapText="1"/>
    </xf>
    <xf numFmtId="0" fontId="19" fillId="0" borderId="37" xfId="63" applyFont="1" applyBorder="1" applyAlignment="1">
      <alignment horizontal="center" vertical="center" wrapText="1"/>
    </xf>
    <xf numFmtId="0" fontId="19" fillId="0" borderId="36" xfId="63" applyFont="1" applyFill="1" applyBorder="1" applyAlignment="1">
      <alignment horizontal="center" vertical="center" wrapText="1"/>
    </xf>
    <xf numFmtId="0" fontId="19" fillId="0" borderId="36" xfId="63" applyFont="1" applyBorder="1" applyAlignment="1">
      <alignment horizontal="center" vertical="center" wrapText="1"/>
    </xf>
    <xf numFmtId="10" fontId="19" fillId="0" borderId="38" xfId="63" applyNumberFormat="1" applyFont="1" applyBorder="1" applyAlignment="1">
      <alignment horizontal="center" vertical="center" wrapText="1"/>
    </xf>
    <xf numFmtId="0" fontId="19" fillId="0" borderId="30" xfId="63" applyFont="1" applyBorder="1" applyAlignment="1">
      <alignment horizontal="center" vertical="center" wrapText="1"/>
    </xf>
    <xf numFmtId="0" fontId="19" fillId="0" borderId="3" xfId="63" applyFont="1" applyFill="1" applyBorder="1" applyAlignment="1">
      <alignment horizontal="center" vertical="center" wrapText="1"/>
    </xf>
    <xf numFmtId="0" fontId="19" fillId="0" borderId="3" xfId="63" applyFont="1" applyBorder="1" applyAlignment="1">
      <alignment horizontal="center" vertical="center" wrapText="1"/>
    </xf>
    <xf numFmtId="10" fontId="19" fillId="0" borderId="39" xfId="63" applyNumberFormat="1" applyFont="1" applyBorder="1" applyAlignment="1">
      <alignment horizontal="center" vertical="center" wrapText="1"/>
    </xf>
    <xf numFmtId="0" fontId="19" fillId="0" borderId="4" xfId="63" applyFont="1" applyBorder="1" applyAlignment="1">
      <alignment horizontal="center" vertical="center" wrapText="1"/>
    </xf>
    <xf numFmtId="0" fontId="19" fillId="0" borderId="20" xfId="63" applyFont="1" applyBorder="1" applyAlignment="1">
      <alignment horizontal="center" vertical="center" wrapText="1"/>
    </xf>
    <xf numFmtId="0" fontId="19" fillId="0" borderId="2" xfId="63" applyFont="1" applyFill="1" applyBorder="1" applyAlignment="1">
      <alignment horizontal="center" vertical="center" wrapText="1"/>
    </xf>
    <xf numFmtId="0" fontId="19" fillId="0" borderId="2" xfId="63" applyFont="1" applyBorder="1" applyAlignment="1">
      <alignment horizontal="center" vertical="center" wrapText="1"/>
    </xf>
    <xf numFmtId="10" fontId="19" fillId="0" borderId="16" xfId="63" applyNumberFormat="1" applyFont="1" applyBorder="1" applyAlignment="1">
      <alignment horizontal="center" vertical="center" wrapText="1"/>
    </xf>
    <xf numFmtId="0" fontId="19" fillId="0" borderId="21" xfId="63" applyFont="1" applyBorder="1" applyAlignment="1">
      <alignment horizontal="center" vertical="center" wrapText="1"/>
    </xf>
    <xf numFmtId="0" fontId="19" fillId="0" borderId="4" xfId="63" applyFont="1" applyFill="1" applyBorder="1" applyAlignment="1">
      <alignment horizontal="center" vertical="center" wrapText="1"/>
    </xf>
    <xf numFmtId="10" fontId="19" fillId="0" borderId="18" xfId="63" applyNumberFormat="1" applyFont="1" applyBorder="1" applyAlignment="1">
      <alignment horizontal="center" vertical="center" wrapText="1"/>
    </xf>
    <xf numFmtId="0" fontId="20" fillId="0" borderId="14" xfId="63" applyFont="1" applyBorder="1" applyAlignment="1">
      <alignment horizontal="center" vertical="center" wrapText="1"/>
    </xf>
    <xf numFmtId="0" fontId="20" fillId="0" borderId="11" xfId="63" applyFont="1" applyBorder="1" applyAlignment="1">
      <alignment horizontal="center" vertical="center" wrapText="1"/>
    </xf>
    <xf numFmtId="0" fontId="20" fillId="0" borderId="40" xfId="63" applyFont="1" applyBorder="1" applyAlignment="1">
      <alignment horizontal="center" vertical="center" wrapText="1"/>
    </xf>
    <xf numFmtId="10" fontId="19" fillId="0" borderId="41" xfId="63" applyNumberFormat="1" applyFont="1" applyBorder="1" applyAlignment="1">
      <alignment horizontal="center" vertical="center" wrapText="1"/>
    </xf>
    <xf numFmtId="10" fontId="19" fillId="0" borderId="42" xfId="63" applyNumberFormat="1" applyFont="1" applyBorder="1" applyAlignment="1">
      <alignment horizontal="center" vertical="center" wrapText="1"/>
    </xf>
    <xf numFmtId="10" fontId="19" fillId="0" borderId="31" xfId="63" applyNumberFormat="1" applyFont="1" applyBorder="1" applyAlignment="1">
      <alignment horizontal="center" vertical="center" wrapText="1"/>
    </xf>
    <xf numFmtId="0" fontId="20" fillId="0" borderId="43" xfId="63" applyFont="1" applyBorder="1" applyAlignment="1">
      <alignment horizontal="center" vertical="center" wrapText="1"/>
    </xf>
    <xf numFmtId="0" fontId="19" fillId="0" borderId="1" xfId="63" applyFont="1" applyBorder="1" applyAlignment="1">
      <alignment horizontal="center" vertical="center" wrapText="1"/>
    </xf>
    <xf numFmtId="0" fontId="18" fillId="0" borderId="2" xfId="63" applyFont="1" applyFill="1" applyBorder="1" applyAlignment="1">
      <alignment horizontal="center" vertical="center" wrapText="1"/>
    </xf>
    <xf numFmtId="10" fontId="19" fillId="0" borderId="44" xfId="63" applyNumberFormat="1" applyFont="1" applyBorder="1" applyAlignment="1">
      <alignment horizontal="center" vertical="center" wrapText="1"/>
    </xf>
    <xf numFmtId="0" fontId="18" fillId="0" borderId="4" xfId="63" applyFont="1" applyFill="1" applyBorder="1" applyAlignment="1">
      <alignment horizontal="center" vertical="center" wrapText="1"/>
    </xf>
    <xf numFmtId="0" fontId="20" fillId="0" borderId="45" xfId="63" applyFont="1" applyBorder="1" applyAlignment="1">
      <alignment horizontal="center" vertical="center" wrapText="1"/>
    </xf>
    <xf numFmtId="0" fontId="20" fillId="0" borderId="46" xfId="63" applyFont="1" applyBorder="1" applyAlignment="1">
      <alignment horizontal="center" vertical="center" wrapText="1"/>
    </xf>
    <xf numFmtId="0" fontId="20" fillId="0" borderId="5" xfId="63" applyFont="1" applyBorder="1" applyAlignment="1">
      <alignment horizontal="center" vertical="center" wrapText="1"/>
    </xf>
    <xf numFmtId="0" fontId="20" fillId="0" borderId="47" xfId="63" applyFont="1" applyBorder="1" applyAlignment="1">
      <alignment horizontal="center" vertical="center" wrapText="1"/>
    </xf>
    <xf numFmtId="0" fontId="20" fillId="0" borderId="48" xfId="63" applyFont="1" applyBorder="1" applyAlignment="1">
      <alignment horizontal="center" vertical="center" wrapText="1"/>
    </xf>
    <xf numFmtId="0" fontId="20" fillId="0" borderId="49" xfId="63" applyFont="1" applyBorder="1" applyAlignment="1">
      <alignment horizontal="center" vertical="center" wrapText="1"/>
    </xf>
    <xf numFmtId="0" fontId="19" fillId="0" borderId="50" xfId="63" applyFont="1" applyBorder="1" applyAlignment="1">
      <alignment horizontal="center" vertical="center" wrapText="1"/>
    </xf>
    <xf numFmtId="0" fontId="19" fillId="3" borderId="45" xfId="63" applyFont="1" applyFill="1" applyBorder="1" applyAlignment="1">
      <alignment horizontal="center" vertical="center" wrapText="1"/>
    </xf>
    <xf numFmtId="0" fontId="19" fillId="0" borderId="45" xfId="63" applyFont="1" applyBorder="1" applyAlignment="1">
      <alignment horizontal="center" vertical="center" wrapText="1"/>
    </xf>
    <xf numFmtId="0" fontId="19" fillId="0" borderId="51" xfId="63" applyFont="1" applyBorder="1" applyAlignment="1">
      <alignment horizontal="center" vertical="center" wrapText="1"/>
    </xf>
    <xf numFmtId="0" fontId="19" fillId="3" borderId="1" xfId="63" applyFont="1" applyFill="1" applyBorder="1" applyAlignment="1">
      <alignment horizontal="center" vertical="center" wrapText="1"/>
    </xf>
    <xf numFmtId="0" fontId="19" fillId="0" borderId="52" xfId="63" applyFont="1" applyBorder="1" applyAlignment="1">
      <alignment horizontal="center" vertical="center" wrapText="1"/>
    </xf>
    <xf numFmtId="0" fontId="19" fillId="0" borderId="29" xfId="63" applyFont="1" applyBorder="1" applyAlignment="1">
      <alignment horizontal="center" vertical="center" wrapText="1"/>
    </xf>
    <xf numFmtId="0" fontId="19" fillId="0" borderId="7" xfId="63" applyFont="1" applyBorder="1" applyAlignment="1">
      <alignment horizontal="center" vertical="center" wrapText="1"/>
    </xf>
    <xf numFmtId="0" fontId="19" fillId="0" borderId="26" xfId="63" applyFont="1" applyBorder="1" applyAlignment="1">
      <alignment horizontal="center" vertical="center" wrapText="1"/>
    </xf>
    <xf numFmtId="0" fontId="19" fillId="0" borderId="28" xfId="63" applyFont="1" applyBorder="1" applyAlignment="1">
      <alignment horizontal="center" vertical="center" wrapText="1"/>
    </xf>
    <xf numFmtId="0" fontId="19" fillId="0" borderId="40" xfId="63" applyFont="1" applyBorder="1" applyAlignment="1">
      <alignment horizontal="center" vertical="center" wrapText="1"/>
    </xf>
    <xf numFmtId="0" fontId="19" fillId="0" borderId="23" xfId="63" applyFont="1" applyBorder="1" applyAlignment="1">
      <alignment horizontal="center" vertical="center" wrapText="1"/>
    </xf>
    <xf numFmtId="0" fontId="19" fillId="0" borderId="49" xfId="63" applyFont="1" applyBorder="1" applyAlignment="1">
      <alignment horizontal="center" vertical="center" wrapText="1"/>
    </xf>
    <xf numFmtId="0" fontId="19" fillId="2" borderId="1" xfId="63" applyFont="1" applyFill="1" applyBorder="1" applyAlignment="1">
      <alignment horizontal="center" vertical="center" wrapText="1"/>
    </xf>
    <xf numFmtId="0" fontId="19" fillId="0" borderId="1" xfId="63" applyFont="1" applyFill="1" applyBorder="1" applyAlignment="1">
      <alignment horizontal="center" vertical="center" wrapText="1"/>
    </xf>
    <xf numFmtId="0" fontId="19" fillId="0" borderId="5" xfId="63" applyFont="1" applyBorder="1" applyAlignment="1">
      <alignment horizontal="center" vertical="center" wrapText="1"/>
    </xf>
    <xf numFmtId="0" fontId="19" fillId="0" borderId="6" xfId="63" applyFont="1" applyBorder="1" applyAlignment="1">
      <alignment horizontal="center" vertical="center" wrapText="1"/>
    </xf>
    <xf numFmtId="0" fontId="19" fillId="3" borderId="5" xfId="63" applyFont="1" applyFill="1" applyBorder="1" applyAlignment="1">
      <alignment horizontal="center" vertical="center" wrapText="1"/>
    </xf>
    <xf numFmtId="0" fontId="19" fillId="3" borderId="6" xfId="63" applyFont="1" applyFill="1" applyBorder="1" applyAlignment="1">
      <alignment horizontal="center" vertical="center" wrapText="1"/>
    </xf>
    <xf numFmtId="0" fontId="19" fillId="3" borderId="7" xfId="63" applyFont="1" applyFill="1" applyBorder="1" applyAlignment="1">
      <alignment horizontal="center" vertical="center" wrapText="1"/>
    </xf>
    <xf numFmtId="0" fontId="19" fillId="4" borderId="1" xfId="63" applyFont="1" applyFill="1" applyBorder="1" applyAlignment="1">
      <alignment horizontal="center" vertical="center" wrapText="1"/>
    </xf>
    <xf numFmtId="0" fontId="20" fillId="0" borderId="39" xfId="63" applyFont="1" applyBorder="1" applyAlignment="1">
      <alignment horizontal="center" vertical="center" wrapText="1"/>
    </xf>
    <xf numFmtId="0" fontId="19" fillId="0" borderId="39" xfId="63" applyFont="1" applyBorder="1" applyAlignment="1">
      <alignment horizontal="center" vertical="center" wrapText="1"/>
    </xf>
    <xf numFmtId="0" fontId="19" fillId="0" borderId="0" xfId="63" applyFont="1" applyAlignment="1">
      <alignment horizontal="center" vertical="center" wrapText="1"/>
    </xf>
    <xf numFmtId="0" fontId="19" fillId="0" borderId="18" xfId="63" applyFont="1" applyBorder="1" applyAlignment="1">
      <alignment horizontal="center" vertical="center" wrapText="1"/>
    </xf>
    <xf numFmtId="0" fontId="19" fillId="0" borderId="19" xfId="63" applyFont="1" applyBorder="1" applyAlignment="1">
      <alignment horizontal="center" vertical="center" wrapText="1"/>
    </xf>
    <xf numFmtId="0" fontId="19" fillId="0" borderId="16" xfId="63" applyFont="1" applyBorder="1" applyAlignment="1">
      <alignment horizontal="center" vertical="center" wrapText="1"/>
    </xf>
    <xf numFmtId="0" fontId="19" fillId="0" borderId="1" xfId="63" applyFont="1" applyBorder="1" applyAlignment="1">
      <alignment vertical="center" wrapText="1"/>
    </xf>
    <xf numFmtId="0" fontId="19" fillId="0" borderId="17" xfId="63" applyFont="1" applyBorder="1" applyAlignment="1">
      <alignment horizontal="center" vertical="center" wrapText="1"/>
    </xf>
    <xf numFmtId="0" fontId="19" fillId="0" borderId="17" xfId="63" applyFont="1" applyFill="1" applyBorder="1" applyAlignment="1">
      <alignment horizontal="center" vertical="center" wrapText="1"/>
    </xf>
    <xf numFmtId="0" fontId="19" fillId="0" borderId="19" xfId="63" applyFont="1" applyFill="1" applyBorder="1" applyAlignment="1">
      <alignment horizontal="center" vertical="center" wrapText="1"/>
    </xf>
    <xf numFmtId="0" fontId="19" fillId="0" borderId="39" xfId="63" applyFont="1" applyFill="1" applyBorder="1" applyAlignment="1">
      <alignment horizontal="center" vertical="center" wrapText="1"/>
    </xf>
    <xf numFmtId="0" fontId="19" fillId="0" borderId="0" xfId="63" applyFont="1" applyFill="1" applyAlignment="1">
      <alignment horizontal="center" vertical="center" wrapText="1"/>
    </xf>
    <xf numFmtId="0" fontId="20" fillId="0" borderId="53" xfId="63" applyFont="1" applyBorder="1" applyAlignment="1">
      <alignment horizontal="center" vertical="center" wrapText="1"/>
    </xf>
    <xf numFmtId="0" fontId="20" fillId="0" borderId="54" xfId="63" applyFont="1" applyBorder="1" applyAlignment="1">
      <alignment horizontal="center" vertical="center" wrapText="1"/>
    </xf>
    <xf numFmtId="0" fontId="20" fillId="0" borderId="42" xfId="63" applyFont="1" applyBorder="1" applyAlignment="1">
      <alignment horizontal="center" vertical="center" wrapText="1"/>
    </xf>
    <xf numFmtId="0" fontId="20" fillId="0" borderId="10" xfId="63" applyFont="1" applyBorder="1" applyAlignment="1">
      <alignment horizontal="center" vertical="center" wrapText="1"/>
    </xf>
    <xf numFmtId="0" fontId="19" fillId="0" borderId="55" xfId="63" applyFont="1" applyBorder="1" applyAlignment="1">
      <alignment horizontal="center" vertical="center" wrapText="1"/>
    </xf>
    <xf numFmtId="0" fontId="19" fillId="0" borderId="44" xfId="63" applyFont="1" applyBorder="1" applyAlignment="1">
      <alignment horizontal="center" vertical="center" wrapText="1"/>
    </xf>
    <xf numFmtId="0" fontId="19" fillId="3" borderId="44" xfId="63" applyFont="1" applyFill="1" applyBorder="1" applyAlignment="1">
      <alignment horizontal="center" vertical="center" wrapText="1"/>
    </xf>
    <xf numFmtId="0" fontId="19" fillId="0" borderId="10" xfId="63" applyFont="1" applyBorder="1" applyAlignment="1">
      <alignment horizontal="center" vertical="center" wrapText="1"/>
    </xf>
    <xf numFmtId="0" fontId="19" fillId="0" borderId="56" xfId="63" applyFont="1" applyBorder="1" applyAlignment="1">
      <alignment horizontal="center" vertical="center" wrapText="1"/>
    </xf>
    <xf numFmtId="0" fontId="19" fillId="0" borderId="43" xfId="63" applyFont="1" applyBorder="1" applyAlignment="1">
      <alignment horizontal="center" vertical="center" wrapText="1"/>
    </xf>
    <xf numFmtId="0" fontId="19" fillId="0" borderId="54" xfId="63" applyFont="1" applyBorder="1" applyAlignment="1">
      <alignment vertical="center" wrapText="1"/>
    </xf>
    <xf numFmtId="0" fontId="19" fillId="0" borderId="44" xfId="63" applyFont="1" applyBorder="1" applyAlignment="1">
      <alignment vertical="center" wrapText="1"/>
    </xf>
    <xf numFmtId="0" fontId="19" fillId="3" borderId="10" xfId="63" applyFont="1" applyFill="1" applyBorder="1" applyAlignment="1">
      <alignment horizontal="center" vertical="center" wrapText="1"/>
    </xf>
    <xf numFmtId="0" fontId="19" fillId="3" borderId="57" xfId="63" applyFont="1" applyFill="1" applyBorder="1" applyAlignment="1">
      <alignment horizontal="center" vertical="center" wrapText="1"/>
    </xf>
    <xf numFmtId="0" fontId="19" fillId="3" borderId="54" xfId="63" applyFont="1" applyFill="1" applyBorder="1" applyAlignment="1">
      <alignment horizontal="center" vertical="center" wrapText="1"/>
    </xf>
    <xf numFmtId="0" fontId="19" fillId="0" borderId="54" xfId="63" applyFont="1" applyFill="1" applyBorder="1" applyAlignment="1">
      <alignment horizontal="center" vertical="center" wrapText="1"/>
    </xf>
    <xf numFmtId="0" fontId="19" fillId="0" borderId="6" xfId="63" applyFont="1" applyFill="1" applyBorder="1" applyAlignment="1">
      <alignment horizontal="center" vertical="center" wrapText="1"/>
    </xf>
    <xf numFmtId="0" fontId="19" fillId="0" borderId="42" xfId="63" applyFont="1" applyBorder="1" applyAlignment="1">
      <alignment horizontal="center" vertical="center" wrapText="1"/>
    </xf>
    <xf numFmtId="0" fontId="19" fillId="0" borderId="54" xfId="63" applyFont="1" applyBorder="1" applyAlignment="1">
      <alignment horizontal="center" vertical="center" wrapText="1"/>
    </xf>
    <xf numFmtId="0" fontId="19" fillId="0" borderId="57" xfId="63" applyFont="1" applyBorder="1" applyAlignment="1">
      <alignment horizontal="center" vertical="center" wrapText="1"/>
    </xf>
    <xf numFmtId="0" fontId="19" fillId="0" borderId="57" xfId="63" applyFont="1" applyFill="1" applyBorder="1" applyAlignment="1">
      <alignment horizontal="center" vertical="center" wrapText="1"/>
    </xf>
    <xf numFmtId="0" fontId="19" fillId="0" borderId="56" xfId="63" applyFont="1" applyFill="1" applyBorder="1" applyAlignment="1">
      <alignment horizontal="center" vertical="center" wrapText="1"/>
    </xf>
    <xf numFmtId="0" fontId="19" fillId="0" borderId="10" xfId="63" applyFont="1" applyFill="1" applyBorder="1" applyAlignment="1">
      <alignment horizontal="center" vertical="center" wrapText="1"/>
    </xf>
    <xf numFmtId="0" fontId="19" fillId="0" borderId="1" xfId="62" applyFont="1" applyBorder="1">
      <alignment vertical="center"/>
    </xf>
    <xf numFmtId="0" fontId="19" fillId="0" borderId="16" xfId="63" applyFont="1" applyFill="1" applyBorder="1" applyAlignment="1">
      <alignment horizontal="center" vertical="center" wrapText="1"/>
    </xf>
    <xf numFmtId="0" fontId="20" fillId="0" borderId="15" xfId="62" applyFont="1" applyBorder="1" applyAlignment="1">
      <alignment horizontal="center" vertical="center" wrapText="1"/>
    </xf>
    <xf numFmtId="10" fontId="19" fillId="0" borderId="58" xfId="63" applyNumberFormat="1" applyFont="1" applyBorder="1" applyAlignment="1">
      <alignment horizontal="center" vertical="center" wrapText="1"/>
    </xf>
    <xf numFmtId="10" fontId="19" fillId="0" borderId="5" xfId="63" applyNumberFormat="1" applyFont="1" applyBorder="1" applyAlignment="1">
      <alignment horizontal="center" vertical="center" wrapText="1"/>
    </xf>
    <xf numFmtId="10" fontId="19" fillId="0" borderId="59" xfId="63" applyNumberFormat="1" applyFont="1" applyBorder="1" applyAlignment="1">
      <alignment horizontal="center" vertical="center" wrapText="1"/>
    </xf>
    <xf numFmtId="0" fontId="20" fillId="0" borderId="60" xfId="63" applyFont="1" applyBorder="1" applyAlignment="1">
      <alignment horizontal="center" vertical="center" wrapText="1"/>
    </xf>
    <xf numFmtId="0" fontId="19" fillId="0" borderId="38" xfId="63" applyFont="1" applyBorder="1" applyAlignment="1">
      <alignment horizontal="center" vertical="center" wrapText="1"/>
    </xf>
    <xf numFmtId="0" fontId="20" fillId="0" borderId="32" xfId="63" applyFont="1" applyBorder="1" applyAlignment="1">
      <alignment vertical="center" wrapText="1"/>
    </xf>
    <xf numFmtId="10" fontId="19" fillId="0" borderId="61" xfId="63" applyNumberFormat="1" applyFont="1" applyBorder="1" applyAlignment="1">
      <alignment horizontal="center" vertical="center" wrapText="1"/>
    </xf>
    <xf numFmtId="0" fontId="20" fillId="0" borderId="13" xfId="62" applyFont="1" applyBorder="1" applyAlignment="1">
      <alignment horizontal="center" vertical="center" wrapText="1"/>
    </xf>
    <xf numFmtId="0" fontId="20" fillId="0" borderId="50" xfId="63" applyFont="1" applyBorder="1" applyAlignment="1">
      <alignment horizontal="center" vertical="center" wrapText="1"/>
    </xf>
    <xf numFmtId="0" fontId="18" fillId="0" borderId="45" xfId="0" applyFont="1" applyFill="1" applyBorder="1" applyAlignment="1">
      <alignment horizontal="center" vertical="center" wrapText="1"/>
    </xf>
    <xf numFmtId="0" fontId="19" fillId="0" borderId="46" xfId="63" applyFont="1" applyBorder="1" applyAlignment="1">
      <alignment horizontal="center" vertical="center" wrapText="1"/>
    </xf>
    <xf numFmtId="10" fontId="19" fillId="0" borderId="46" xfId="63" applyNumberFormat="1" applyFont="1" applyBorder="1" applyAlignment="1">
      <alignment horizontal="center" vertical="center" wrapText="1"/>
    </xf>
    <xf numFmtId="0" fontId="20" fillId="0" borderId="52" xfId="63" applyFont="1" applyBorder="1" applyAlignment="1">
      <alignment horizontal="center" vertical="center" wrapText="1"/>
    </xf>
    <xf numFmtId="0" fontId="20" fillId="0" borderId="51" xfId="63" applyFont="1" applyBorder="1" applyAlignment="1">
      <alignment vertical="center" wrapText="1"/>
    </xf>
    <xf numFmtId="0" fontId="20" fillId="0" borderId="16" xfId="63" applyFont="1" applyBorder="1" applyAlignment="1">
      <alignment horizontal="center" vertical="center" wrapText="1"/>
    </xf>
    <xf numFmtId="0" fontId="20" fillId="5" borderId="40" xfId="63" applyFont="1" applyFill="1" applyBorder="1" applyAlignment="1">
      <alignment horizontal="center" vertical="center" wrapText="1"/>
    </xf>
    <xf numFmtId="10" fontId="19" fillId="0" borderId="55" xfId="63" applyNumberFormat="1" applyFont="1" applyBorder="1" applyAlignment="1">
      <alignment horizontal="center" vertical="center" wrapText="1"/>
    </xf>
    <xf numFmtId="0" fontId="20" fillId="5" borderId="29" xfId="63" applyFont="1" applyFill="1" applyBorder="1" applyAlignment="1">
      <alignment horizontal="center" vertical="center" wrapText="1"/>
    </xf>
    <xf numFmtId="0" fontId="11" fillId="0" borderId="1" xfId="21" applyFont="1" applyFill="1" applyBorder="1" applyAlignment="1">
      <alignment horizontal="center" vertical="center" wrapText="1"/>
    </xf>
    <xf numFmtId="0" fontId="20" fillId="5" borderId="60" xfId="63" applyFont="1" applyFill="1" applyBorder="1" applyAlignment="1">
      <alignment horizontal="center" vertical="center" wrapText="1"/>
    </xf>
    <xf numFmtId="0" fontId="20" fillId="0" borderId="62" xfId="62"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0" borderId="20" xfId="63" applyFont="1" applyBorder="1" applyAlignment="1">
      <alignment vertical="center" wrapText="1"/>
    </xf>
    <xf numFmtId="0" fontId="19" fillId="6" borderId="1" xfId="63" applyFont="1" applyFill="1" applyBorder="1" applyAlignment="1">
      <alignment horizontal="center" vertical="center" wrapText="1"/>
    </xf>
    <xf numFmtId="0" fontId="19" fillId="0" borderId="30" xfId="62" applyFont="1" applyBorder="1" applyAlignment="1">
      <alignment horizontal="center" vertical="center" wrapText="1"/>
    </xf>
    <xf numFmtId="0" fontId="19" fillId="0" borderId="26" xfId="63" applyFont="1" applyFill="1" applyBorder="1" applyAlignment="1">
      <alignment horizontal="center" vertical="center" wrapText="1"/>
    </xf>
    <xf numFmtId="0" fontId="19" fillId="0" borderId="28" xfId="63" applyFont="1" applyFill="1" applyBorder="1" applyAlignment="1">
      <alignment horizontal="center" vertical="center" wrapText="1"/>
    </xf>
    <xf numFmtId="0" fontId="19" fillId="0" borderId="63" xfId="63" applyFont="1" applyBorder="1" applyAlignment="1">
      <alignment horizontal="center" vertical="center" wrapText="1"/>
    </xf>
    <xf numFmtId="0" fontId="19" fillId="0" borderId="47" xfId="63" applyFont="1" applyBorder="1" applyAlignment="1">
      <alignment horizontal="center" vertical="center" wrapText="1"/>
    </xf>
    <xf numFmtId="0" fontId="18" fillId="0" borderId="49"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9" fillId="0" borderId="64" xfId="63" applyFont="1" applyBorder="1" applyAlignment="1">
      <alignment horizontal="center" vertical="center" wrapText="1"/>
    </xf>
    <xf numFmtId="0" fontId="18" fillId="0" borderId="23" xfId="0" applyFont="1" applyBorder="1" applyAlignment="1">
      <alignment horizontal="center" vertical="center" wrapText="1"/>
    </xf>
    <xf numFmtId="0" fontId="19" fillId="0" borderId="45" xfId="63" applyFont="1" applyFill="1" applyBorder="1" applyAlignment="1">
      <alignment horizontal="center" vertical="center" wrapText="1"/>
    </xf>
    <xf numFmtId="0" fontId="19" fillId="0" borderId="38" xfId="63" applyFont="1" applyFill="1" applyBorder="1" applyAlignment="1">
      <alignment horizontal="center" vertical="center" wrapText="1"/>
    </xf>
    <xf numFmtId="0" fontId="19" fillId="0" borderId="65" xfId="63" applyFont="1" applyFill="1" applyBorder="1" applyAlignment="1">
      <alignment horizontal="center" vertical="center" wrapText="1"/>
    </xf>
    <xf numFmtId="0" fontId="18" fillId="0" borderId="7" xfId="0" applyFont="1" applyBorder="1" applyAlignment="1">
      <alignment horizontal="center" vertical="center" wrapText="1"/>
    </xf>
    <xf numFmtId="0" fontId="19" fillId="0" borderId="18" xfId="63" applyFont="1" applyFill="1" applyBorder="1" applyAlignment="1">
      <alignment horizontal="center" vertical="center" wrapText="1"/>
    </xf>
    <xf numFmtId="0" fontId="19" fillId="0" borderId="5" xfId="63" applyFont="1" applyFill="1" applyBorder="1" applyAlignment="1">
      <alignment horizontal="center" vertical="center" wrapText="1"/>
    </xf>
    <xf numFmtId="0" fontId="19" fillId="0" borderId="1" xfId="63" applyFont="1" applyFill="1" applyBorder="1" applyAlignment="1">
      <alignment vertical="center" wrapText="1"/>
    </xf>
    <xf numFmtId="0" fontId="19" fillId="6" borderId="1" xfId="63" applyFont="1" applyFill="1" applyBorder="1" applyAlignment="1">
      <alignment vertical="center" wrapText="1"/>
    </xf>
    <xf numFmtId="0" fontId="19" fillId="0" borderId="0" xfId="63" applyFont="1" applyFill="1" applyAlignment="1">
      <alignment vertical="center" wrapText="1"/>
    </xf>
    <xf numFmtId="0" fontId="19" fillId="0" borderId="65" xfId="63" applyFont="1" applyBorder="1" applyAlignment="1">
      <alignment horizontal="center" vertical="center" wrapText="1"/>
    </xf>
    <xf numFmtId="0" fontId="19" fillId="0" borderId="24" xfId="63" applyFont="1" applyBorder="1" applyAlignment="1">
      <alignment horizontal="center" vertical="center" wrapText="1"/>
    </xf>
    <xf numFmtId="0" fontId="19" fillId="0" borderId="4" xfId="63" applyFont="1" applyBorder="1" applyAlignment="1">
      <alignment vertical="center" wrapText="1"/>
    </xf>
    <xf numFmtId="0" fontId="19" fillId="0" borderId="44" xfId="63" applyFont="1" applyFill="1" applyBorder="1" applyAlignment="1">
      <alignment horizontal="center" vertical="center" wrapText="1"/>
    </xf>
    <xf numFmtId="0" fontId="19" fillId="4" borderId="44" xfId="63" applyFont="1" applyFill="1" applyBorder="1" applyAlignment="1">
      <alignment horizontal="center" vertical="center" wrapText="1"/>
    </xf>
    <xf numFmtId="0" fontId="19" fillId="0" borderId="11" xfId="63" applyFont="1" applyBorder="1" applyAlignment="1">
      <alignment horizontal="center" vertical="center" wrapText="1"/>
    </xf>
    <xf numFmtId="0" fontId="19" fillId="0" borderId="43" xfId="63" applyFont="1" applyFill="1" applyBorder="1" applyAlignment="1">
      <alignment horizontal="center" vertical="center" wrapText="1"/>
    </xf>
    <xf numFmtId="0" fontId="19" fillId="0" borderId="66" xfId="63" applyFont="1" applyBorder="1" applyAlignment="1">
      <alignment horizontal="center" vertical="center" wrapText="1"/>
    </xf>
    <xf numFmtId="0" fontId="19" fillId="0" borderId="53" xfId="63" applyFont="1" applyBorder="1" applyAlignment="1">
      <alignment horizontal="center" vertical="center" wrapText="1"/>
    </xf>
    <xf numFmtId="0" fontId="19" fillId="0" borderId="59" xfId="63" applyFont="1" applyBorder="1" applyAlignment="1">
      <alignment horizontal="center" vertical="center" wrapText="1"/>
    </xf>
    <xf numFmtId="0" fontId="19" fillId="0" borderId="66" xfId="63" applyFont="1" applyFill="1" applyBorder="1" applyAlignment="1">
      <alignment horizontal="center" vertical="center" wrapText="1"/>
    </xf>
    <xf numFmtId="0" fontId="18" fillId="0" borderId="4" xfId="0" applyFont="1" applyBorder="1" applyAlignment="1">
      <alignment horizontal="center" vertical="center" wrapText="1"/>
    </xf>
    <xf numFmtId="0" fontId="20" fillId="0" borderId="14" xfId="62" applyFont="1" applyBorder="1" applyAlignment="1">
      <alignment horizontal="center" vertical="center" wrapText="1"/>
    </xf>
    <xf numFmtId="0" fontId="20" fillId="5" borderId="32" xfId="63" applyFont="1" applyFill="1" applyBorder="1" applyAlignment="1">
      <alignment horizontal="center" vertical="center" wrapText="1"/>
    </xf>
    <xf numFmtId="0" fontId="21" fillId="0" borderId="40" xfId="62" applyFont="1" applyBorder="1" applyAlignment="1">
      <alignment horizontal="center" vertical="center" wrapText="1"/>
    </xf>
    <xf numFmtId="0" fontId="18" fillId="0" borderId="4" xfId="62" applyFont="1" applyBorder="1" applyAlignment="1">
      <alignment horizontal="center" vertical="center" wrapText="1"/>
    </xf>
    <xf numFmtId="0" fontId="18" fillId="0" borderId="18" xfId="62" applyFont="1" applyBorder="1" applyAlignment="1">
      <alignment horizontal="center" vertical="center" wrapText="1"/>
    </xf>
    <xf numFmtId="0" fontId="21" fillId="0" borderId="29" xfId="62" applyFont="1" applyBorder="1" applyAlignment="1">
      <alignment horizontal="center" vertical="center" wrapText="1"/>
    </xf>
    <xf numFmtId="0" fontId="22" fillId="0" borderId="4" xfId="62" applyFont="1" applyBorder="1" applyAlignment="1">
      <alignment horizontal="center" vertical="center" wrapText="1"/>
    </xf>
    <xf numFmtId="0" fontId="18" fillId="0" borderId="2" xfId="62" applyFont="1" applyBorder="1" applyAlignment="1">
      <alignment horizontal="center" vertical="center" wrapText="1"/>
    </xf>
    <xf numFmtId="0" fontId="18" fillId="0" borderId="3" xfId="62" applyFont="1" applyBorder="1" applyAlignment="1">
      <alignment horizontal="center" vertical="center" wrapText="1"/>
    </xf>
    <xf numFmtId="0" fontId="21" fillId="0" borderId="49" xfId="62" applyFont="1" applyBorder="1" applyAlignment="1">
      <alignment horizontal="center" vertical="center" wrapText="1"/>
    </xf>
    <xf numFmtId="0" fontId="22" fillId="0" borderId="1" xfId="62" applyFont="1" applyBorder="1" applyAlignment="1">
      <alignment horizontal="center" vertical="center" wrapText="1"/>
    </xf>
    <xf numFmtId="0" fontId="18" fillId="0" borderId="1" xfId="62" applyFont="1" applyBorder="1" applyAlignment="1">
      <alignment horizontal="center" vertical="center" wrapText="1"/>
    </xf>
    <xf numFmtId="0" fontId="18" fillId="0" borderId="5" xfId="62" applyFont="1" applyBorder="1" applyAlignment="1">
      <alignment horizontal="center" vertical="center" wrapText="1"/>
    </xf>
    <xf numFmtId="0" fontId="20" fillId="0" borderId="63" xfId="63" applyFont="1" applyBorder="1" applyAlignment="1">
      <alignment horizontal="center" vertical="center" wrapText="1"/>
    </xf>
    <xf numFmtId="10" fontId="19" fillId="0" borderId="48" xfId="63" applyNumberFormat="1" applyFont="1" applyBorder="1" applyAlignment="1">
      <alignment horizontal="center" vertical="center" wrapText="1"/>
    </xf>
    <xf numFmtId="0" fontId="20" fillId="0" borderId="67" xfId="62" applyFont="1" applyFill="1" applyBorder="1" applyAlignment="1" applyProtection="1">
      <alignment horizontal="center" vertical="center" wrapText="1"/>
      <protection locked="0"/>
    </xf>
    <xf numFmtId="0" fontId="20" fillId="0" borderId="68" xfId="62" applyFont="1" applyFill="1" applyBorder="1" applyAlignment="1" applyProtection="1">
      <alignment horizontal="center" vertical="center" wrapText="1"/>
      <protection locked="0"/>
    </xf>
    <xf numFmtId="0" fontId="18" fillId="0" borderId="7" xfId="0" applyFont="1" applyFill="1" applyBorder="1" applyAlignment="1">
      <alignment horizontal="center" vertical="center" wrapText="1"/>
    </xf>
    <xf numFmtId="0" fontId="18" fillId="0" borderId="45" xfId="62" applyFont="1" applyFill="1" applyBorder="1" applyAlignment="1">
      <alignment horizontal="center" vertical="center" wrapText="1"/>
    </xf>
    <xf numFmtId="0" fontId="19" fillId="0" borderId="49" xfId="62" applyFont="1" applyBorder="1" applyAlignment="1">
      <alignment horizontal="center" vertical="center" wrapText="1"/>
    </xf>
    <xf numFmtId="0" fontId="18" fillId="7" borderId="4" xfId="62" applyFont="1" applyFill="1" applyBorder="1" applyAlignment="1">
      <alignment horizontal="center" vertical="center" wrapText="1"/>
    </xf>
    <xf numFmtId="0" fontId="18" fillId="0" borderId="1" xfId="62" applyFont="1" applyFill="1" applyBorder="1" applyAlignment="1">
      <alignment horizontal="center" vertical="center" wrapText="1"/>
    </xf>
    <xf numFmtId="0" fontId="18" fillId="0" borderId="4" xfId="62" applyFont="1" applyFill="1" applyBorder="1" applyAlignment="1">
      <alignment horizontal="center" vertical="center" wrapText="1"/>
    </xf>
    <xf numFmtId="0" fontId="18" fillId="7" borderId="1" xfId="62" applyFont="1" applyFill="1" applyBorder="1" applyAlignment="1">
      <alignment horizontal="center" vertical="center" wrapText="1"/>
    </xf>
    <xf numFmtId="0" fontId="19" fillId="0" borderId="52" xfId="62" applyFont="1" applyBorder="1" applyAlignment="1">
      <alignment horizontal="center" vertical="center" wrapText="1"/>
    </xf>
    <xf numFmtId="0" fontId="18" fillId="0" borderId="39" xfId="62" applyFont="1" applyFill="1" applyBorder="1" applyAlignment="1">
      <alignment horizontal="center" vertical="center" wrapText="1"/>
    </xf>
    <xf numFmtId="0" fontId="19" fillId="0" borderId="14" xfId="63" applyFont="1" applyBorder="1" applyAlignment="1">
      <alignment horizontal="center" vertical="center" wrapText="1"/>
    </xf>
    <xf numFmtId="0" fontId="19" fillId="0" borderId="69" xfId="62" applyFont="1" applyFill="1" applyBorder="1" applyAlignment="1" applyProtection="1">
      <alignment horizontal="center" vertical="center" wrapText="1"/>
      <protection locked="0"/>
    </xf>
    <xf numFmtId="0" fontId="18" fillId="0" borderId="0" xfId="62" applyFont="1" applyFill="1" applyAlignment="1">
      <alignment horizontal="center" vertical="center" wrapText="1"/>
    </xf>
    <xf numFmtId="0" fontId="18" fillId="0" borderId="10" xfId="62" applyFont="1" applyFill="1" applyBorder="1" applyAlignment="1">
      <alignment horizontal="center" vertical="center" wrapText="1"/>
    </xf>
    <xf numFmtId="0" fontId="19" fillId="0" borderId="12" xfId="63" applyFont="1" applyBorder="1" applyAlignment="1">
      <alignment horizontal="center" vertical="center" wrapText="1"/>
    </xf>
    <xf numFmtId="0" fontId="19" fillId="0" borderId="70" xfId="62" applyFont="1" applyFill="1" applyBorder="1" applyAlignment="1" applyProtection="1">
      <alignment horizontal="center" vertical="center" wrapText="1"/>
      <protection locked="0"/>
    </xf>
    <xf numFmtId="0" fontId="1" fillId="0" borderId="0" xfId="61" applyFont="1" applyAlignment="1">
      <alignment horizontal="center" vertical="center"/>
    </xf>
    <xf numFmtId="10" fontId="1" fillId="0" borderId="0" xfId="61" applyNumberFormat="1" applyFont="1" applyAlignment="1">
      <alignment horizontal="center" vertical="center"/>
    </xf>
    <xf numFmtId="0" fontId="2" fillId="0" borderId="1" xfId="55" applyFont="1" applyBorder="1" applyAlignment="1">
      <alignment horizontal="center" vertical="center" wrapText="1"/>
    </xf>
    <xf numFmtId="0" fontId="1" fillId="2" borderId="1" xfId="56" applyFont="1" applyFill="1" applyBorder="1" applyAlignment="1">
      <alignment horizontal="center" vertical="center" wrapText="1"/>
    </xf>
    <xf numFmtId="10" fontId="1" fillId="2" borderId="1" xfId="56" applyNumberFormat="1" applyFont="1" applyFill="1" applyBorder="1" applyAlignment="1">
      <alignment horizontal="center" vertical="center" wrapText="1"/>
    </xf>
    <xf numFmtId="10" fontId="2" fillId="0" borderId="1" xfId="55" applyNumberFormat="1" applyFont="1" applyBorder="1" applyAlignment="1">
      <alignment horizontal="center" vertical="center" wrapText="1"/>
    </xf>
    <xf numFmtId="10" fontId="1" fillId="2" borderId="1" xfId="11" applyNumberFormat="1" applyFont="1" applyFill="1" applyBorder="1" applyAlignment="1">
      <alignment horizontal="center" vertical="center" wrapText="1"/>
    </xf>
    <xf numFmtId="0" fontId="1" fillId="3" borderId="1" xfId="56" applyFont="1" applyFill="1" applyBorder="1" applyAlignment="1">
      <alignment horizontal="center" vertical="center"/>
    </xf>
    <xf numFmtId="10" fontId="1" fillId="8" borderId="1" xfId="11" applyNumberFormat="1" applyFont="1" applyFill="1" applyBorder="1" applyAlignment="1">
      <alignment horizontal="center" vertical="center"/>
    </xf>
    <xf numFmtId="0" fontId="1" fillId="6" borderId="1" xfId="56" applyFont="1" applyFill="1" applyBorder="1" applyAlignment="1">
      <alignment horizontal="center" vertical="center" wrapText="1"/>
    </xf>
    <xf numFmtId="10" fontId="1" fillId="9" borderId="1" xfId="11" applyNumberFormat="1" applyFont="1" applyFill="1" applyBorder="1" applyAlignment="1">
      <alignment horizontal="center" vertical="center" wrapText="1"/>
    </xf>
    <xf numFmtId="0" fontId="1" fillId="10" borderId="1" xfId="56" applyFont="1" applyFill="1" applyBorder="1" applyAlignment="1">
      <alignment horizontal="center" vertical="center"/>
    </xf>
    <xf numFmtId="0" fontId="1" fillId="0" borderId="2" xfId="56" applyFont="1" applyBorder="1" applyAlignment="1">
      <alignment horizontal="center" vertical="center"/>
    </xf>
    <xf numFmtId="0" fontId="1" fillId="0" borderId="3" xfId="56" applyFont="1" applyBorder="1" applyAlignment="1">
      <alignment horizontal="center" vertical="center"/>
    </xf>
    <xf numFmtId="10" fontId="1" fillId="11" borderId="1" xfId="56" applyNumberFormat="1" applyFont="1" applyFill="1" applyBorder="1" applyAlignment="1">
      <alignment horizontal="center" vertical="center" wrapText="1"/>
    </xf>
    <xf numFmtId="0" fontId="1" fillId="0" borderId="4" xfId="56" applyFont="1" applyBorder="1" applyAlignment="1">
      <alignment horizontal="center" vertical="center"/>
    </xf>
    <xf numFmtId="10" fontId="1" fillId="12" borderId="1" xfId="56" applyNumberFormat="1" applyFont="1" applyFill="1" applyBorder="1" applyAlignment="1">
      <alignment horizontal="center" vertical="center" wrapText="1"/>
    </xf>
    <xf numFmtId="0" fontId="1" fillId="2" borderId="2" xfId="56" applyFont="1" applyFill="1" applyBorder="1" applyAlignment="1">
      <alignment horizontal="center" vertical="center" wrapText="1"/>
    </xf>
    <xf numFmtId="0" fontId="1" fillId="2" borderId="3" xfId="56" applyFont="1" applyFill="1" applyBorder="1" applyAlignment="1">
      <alignment horizontal="center" vertical="center" wrapText="1"/>
    </xf>
    <xf numFmtId="0" fontId="1" fillId="0" borderId="1" xfId="56" applyFont="1" applyBorder="1" applyAlignment="1">
      <alignment horizontal="center" vertical="center"/>
    </xf>
    <xf numFmtId="10" fontId="1" fillId="8" borderId="1" xfId="11" applyNumberFormat="1" applyFont="1" applyFill="1" applyBorder="1" applyAlignment="1">
      <alignment horizontal="center" vertical="center" wrapText="1"/>
    </xf>
    <xf numFmtId="0" fontId="1" fillId="2" borderId="5" xfId="56" applyFont="1" applyFill="1" applyBorder="1" applyAlignment="1">
      <alignment horizontal="center" vertical="center" wrapText="1"/>
    </xf>
    <xf numFmtId="0" fontId="1" fillId="2" borderId="6" xfId="56" applyFont="1" applyFill="1" applyBorder="1" applyAlignment="1">
      <alignment horizontal="center" vertical="center" wrapText="1"/>
    </xf>
    <xf numFmtId="0" fontId="1" fillId="2" borderId="4" xfId="56" applyFont="1" applyFill="1" applyBorder="1" applyAlignment="1">
      <alignment horizontal="center" vertical="center" wrapText="1"/>
    </xf>
    <xf numFmtId="0" fontId="1" fillId="2" borderId="7" xfId="56" applyFont="1" applyFill="1" applyBorder="1" applyAlignment="1">
      <alignment horizontal="center" vertical="center" wrapText="1"/>
    </xf>
    <xf numFmtId="0" fontId="1" fillId="13" borderId="1" xfId="56"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xf numFmtId="10" fontId="1" fillId="0" borderId="1" xfId="0" applyNumberFormat="1" applyFont="1" applyBorder="1" applyAlignment="1">
      <alignment horizontal="center" vertical="center"/>
    </xf>
    <xf numFmtId="0" fontId="2" fillId="0" borderId="1" xfId="0"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3" xfId="55"/>
    <cellStyle name="常规 14" xfId="56"/>
    <cellStyle name="常规 15" xfId="57"/>
    <cellStyle name="常规 2" xfId="58"/>
    <cellStyle name="常规 4" xfId="59"/>
    <cellStyle name="常规 5" xfId="60"/>
    <cellStyle name="常规 9 2" xfId="61"/>
    <cellStyle name="常规 7" xfId="62"/>
    <cellStyle name="常规 3"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view="pageBreakPreview" zoomScaleNormal="100" workbookViewId="0">
      <selection activeCell="A14" sqref="A13:AV113"/>
    </sheetView>
  </sheetViews>
  <sheetFormatPr defaultColWidth="9.90833333333333" defaultRowHeight="16.5" outlineLevelRow="5" outlineLevelCol="4"/>
  <cols>
    <col min="1" max="5" width="10.0916666666667" style="1" customWidth="1"/>
    <col min="6" max="16384" width="9" style="1"/>
  </cols>
  <sheetData>
    <row r="1" spans="1:5">
      <c r="A1" s="372" t="s">
        <v>0</v>
      </c>
      <c r="B1" s="7">
        <v>1</v>
      </c>
      <c r="C1" s="7"/>
      <c r="D1" s="7"/>
      <c r="E1" s="373"/>
    </row>
    <row r="2" spans="1:5">
      <c r="A2" s="372" t="s">
        <v>1</v>
      </c>
      <c r="B2" s="374" t="e">
        <f>#REF!</f>
        <v>#REF!</v>
      </c>
      <c r="C2" s="3"/>
      <c r="D2" s="374"/>
      <c r="E2" s="373"/>
    </row>
    <row r="3" spans="1:5">
      <c r="A3" s="372" t="s">
        <v>2</v>
      </c>
      <c r="B3" s="374" t="e">
        <f>#REF!</f>
        <v>#REF!</v>
      </c>
      <c r="C3" s="3"/>
      <c r="D3" s="374"/>
      <c r="E3" s="373"/>
    </row>
    <row r="4" spans="1:5">
      <c r="A4" s="372" t="s">
        <v>3</v>
      </c>
      <c r="B4" s="374" t="e">
        <f>#REF!</f>
        <v>#REF!</v>
      </c>
      <c r="C4" s="7"/>
      <c r="D4" s="7"/>
      <c r="E4" s="373"/>
    </row>
    <row r="5" spans="1:5">
      <c r="A5" s="375" t="s">
        <v>4</v>
      </c>
      <c r="B5" s="374" t="e">
        <f>#REF!</f>
        <v>#REF!</v>
      </c>
      <c r="C5" s="7"/>
      <c r="D5" s="7"/>
      <c r="E5" s="373"/>
    </row>
    <row r="6" spans="1:5">
      <c r="A6" s="372" t="s">
        <v>5</v>
      </c>
      <c r="B6" s="374" t="e">
        <f>#REF!</f>
        <v>#REF!</v>
      </c>
      <c r="C6" s="373"/>
      <c r="D6" s="373"/>
      <c r="E6" s="373"/>
    </row>
  </sheetData>
  <pageMargins left="0.699305555555556" right="0.699305555555556" top="0.75" bottom="0.75" header="0.3" footer="0.3"/>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28"/>
  <sheetViews>
    <sheetView view="pageBreakPreview" zoomScale="85" zoomScaleNormal="55" topLeftCell="A28" workbookViewId="0">
      <selection activeCell="A7" sqref="A7:AV127"/>
    </sheetView>
  </sheetViews>
  <sheetFormatPr defaultColWidth="9.90833333333333" defaultRowHeight="16.5"/>
  <cols>
    <col min="1" max="1" width="5.09166666666667" style="346" customWidth="1"/>
    <col min="2" max="2" width="6.36666666666667" style="346" customWidth="1"/>
    <col min="3" max="4" width="11.9083333333333" style="346" customWidth="1"/>
    <col min="5" max="5" width="12.4416666666667" style="346" customWidth="1"/>
    <col min="6" max="6" width="10.9083333333333" style="346" customWidth="1"/>
    <col min="7" max="7" width="6.63333333333333" style="346" customWidth="1"/>
    <col min="8" max="8" width="6.63333333333333" style="346" hidden="1" customWidth="1"/>
    <col min="9" max="9" width="6.63333333333333" style="346" customWidth="1"/>
    <col min="10" max="11" width="6.63333333333333" style="346" hidden="1" customWidth="1"/>
    <col min="12" max="12" width="6.63333333333333" style="346" customWidth="1"/>
    <col min="13" max="13" width="9.18333333333333" style="347" customWidth="1"/>
    <col min="14" max="14" width="12.6333333333333" style="346" customWidth="1"/>
    <col min="15" max="44" width="5.725" style="346" customWidth="1"/>
    <col min="45" max="47" width="8.90833333333333" style="346" hidden="1" customWidth="1"/>
    <col min="48" max="48" width="8.90833333333333" style="346"/>
    <col min="49" max="49" width="8.90833333333333" style="346" hidden="1" customWidth="1"/>
    <col min="50" max="16384" width="8.90833333333333" style="346"/>
  </cols>
  <sheetData>
    <row r="1" ht="15" customHeight="1" spans="1:49">
      <c r="A1" s="348" t="s">
        <v>6</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row>
    <row r="2" ht="15" customHeight="1" spans="1:49">
      <c r="A2" s="348" t="s">
        <v>7</v>
      </c>
      <c r="B2" s="348"/>
      <c r="C2" s="348"/>
      <c r="D2" s="348"/>
      <c r="E2" s="348"/>
      <c r="F2" s="348"/>
      <c r="G2" s="348"/>
      <c r="H2" s="348"/>
      <c r="I2" s="348"/>
      <c r="J2" s="348"/>
      <c r="K2" s="348"/>
      <c r="L2" s="348"/>
      <c r="M2" s="348" t="s">
        <v>8</v>
      </c>
      <c r="N2" s="348"/>
      <c r="O2" s="348"/>
      <c r="P2" s="348"/>
      <c r="Q2" s="348"/>
      <c r="R2" s="348"/>
      <c r="S2" s="348"/>
      <c r="T2" s="348" t="s">
        <v>9</v>
      </c>
      <c r="U2" s="348"/>
      <c r="V2" s="348"/>
      <c r="W2" s="348"/>
      <c r="X2" s="348"/>
      <c r="Y2" s="348"/>
      <c r="Z2" s="348"/>
      <c r="AA2" s="348"/>
      <c r="AB2" s="348"/>
      <c r="AC2" s="348"/>
      <c r="AD2" s="348"/>
      <c r="AE2" s="348"/>
      <c r="AF2" s="348"/>
      <c r="AG2" s="348"/>
      <c r="AH2" s="348"/>
      <c r="AI2" s="348"/>
      <c r="AJ2" s="348"/>
      <c r="AK2" s="348" t="s">
        <v>10</v>
      </c>
      <c r="AL2" s="348"/>
      <c r="AM2" s="348"/>
      <c r="AN2" s="348"/>
      <c r="AO2" s="348"/>
      <c r="AP2" s="348"/>
      <c r="AQ2" s="348"/>
      <c r="AR2" s="348"/>
      <c r="AS2" s="348"/>
      <c r="AT2" s="348"/>
      <c r="AU2" s="348"/>
      <c r="AV2" s="348"/>
      <c r="AW2" s="348"/>
    </row>
    <row r="3" ht="15" customHeight="1" spans="1:49">
      <c r="A3" s="348" t="s">
        <v>11</v>
      </c>
      <c r="B3" s="348"/>
      <c r="C3" s="348"/>
      <c r="D3" s="348"/>
      <c r="E3" s="348"/>
      <c r="F3" s="348"/>
      <c r="G3" s="348"/>
      <c r="H3" s="348"/>
      <c r="I3" s="348"/>
      <c r="J3" s="348"/>
      <c r="K3" s="348"/>
      <c r="L3" s="348"/>
      <c r="M3" s="348" t="s">
        <v>12</v>
      </c>
      <c r="N3" s="348"/>
      <c r="O3" s="348"/>
      <c r="P3" s="348"/>
      <c r="Q3" s="348"/>
      <c r="R3" s="348"/>
      <c r="S3" s="348"/>
      <c r="T3" s="348" t="s">
        <v>13</v>
      </c>
      <c r="U3" s="348"/>
      <c r="V3" s="348"/>
      <c r="W3" s="348"/>
      <c r="X3" s="348"/>
      <c r="Y3" s="348"/>
      <c r="Z3" s="348"/>
      <c r="AA3" s="348"/>
      <c r="AB3" s="348"/>
      <c r="AC3" s="348"/>
      <c r="AD3" s="348"/>
      <c r="AE3" s="348"/>
      <c r="AF3" s="348"/>
      <c r="AG3" s="348"/>
      <c r="AH3" s="348"/>
      <c r="AI3" s="348"/>
      <c r="AJ3" s="348"/>
      <c r="AK3" s="348" t="s">
        <v>14</v>
      </c>
      <c r="AL3" s="348"/>
      <c r="AM3" s="348"/>
      <c r="AN3" s="348"/>
      <c r="AO3" s="348"/>
      <c r="AP3" s="348"/>
      <c r="AQ3" s="348"/>
      <c r="AR3" s="348"/>
      <c r="AS3" s="348"/>
      <c r="AT3" s="348"/>
      <c r="AU3" s="348"/>
      <c r="AV3" s="348"/>
      <c r="AW3" s="348"/>
    </row>
    <row r="4" ht="15" customHeight="1" spans="1:49">
      <c r="A4" s="348" t="s">
        <v>15</v>
      </c>
      <c r="B4" s="348"/>
      <c r="C4" s="348"/>
      <c r="D4" s="348"/>
      <c r="E4" s="348"/>
      <c r="F4" s="348"/>
      <c r="G4" s="348"/>
      <c r="H4" s="348"/>
      <c r="I4" s="348"/>
      <c r="J4" s="348"/>
      <c r="K4" s="348"/>
      <c r="L4" s="348"/>
      <c r="M4" s="348" t="s">
        <v>16</v>
      </c>
      <c r="N4" s="348"/>
      <c r="O4" s="348"/>
      <c r="P4" s="348"/>
      <c r="Q4" s="348"/>
      <c r="R4" s="348"/>
      <c r="S4" s="348"/>
      <c r="T4" s="348" t="s">
        <v>17</v>
      </c>
      <c r="U4" s="348"/>
      <c r="V4" s="348"/>
      <c r="W4" s="348"/>
      <c r="X4" s="348"/>
      <c r="Y4" s="348"/>
      <c r="Z4" s="348"/>
      <c r="AA4" s="348"/>
      <c r="AB4" s="348"/>
      <c r="AC4" s="348"/>
      <c r="AD4" s="348"/>
      <c r="AE4" s="348"/>
      <c r="AF4" s="348"/>
      <c r="AG4" s="348"/>
      <c r="AH4" s="348"/>
      <c r="AI4" s="348"/>
      <c r="AJ4" s="348"/>
      <c r="AK4" s="348" t="s">
        <v>18</v>
      </c>
      <c r="AL4" s="348"/>
      <c r="AM4" s="348"/>
      <c r="AN4" s="348"/>
      <c r="AO4" s="348"/>
      <c r="AP4" s="348"/>
      <c r="AQ4" s="348"/>
      <c r="AR4" s="348"/>
      <c r="AS4" s="348"/>
      <c r="AT4" s="348"/>
      <c r="AU4" s="348"/>
      <c r="AV4" s="348"/>
      <c r="AW4" s="348"/>
    </row>
    <row r="5" ht="15" customHeight="1" spans="1:49">
      <c r="A5" s="348" t="s">
        <v>19</v>
      </c>
      <c r="B5" s="348"/>
      <c r="C5" s="348" t="s">
        <v>20</v>
      </c>
      <c r="D5" s="348" t="s">
        <v>21</v>
      </c>
      <c r="E5" s="348" t="s">
        <v>22</v>
      </c>
      <c r="F5" s="348" t="s">
        <v>23</v>
      </c>
      <c r="G5" s="348" t="s">
        <v>24</v>
      </c>
      <c r="H5" s="348" t="s">
        <v>25</v>
      </c>
      <c r="I5" s="348" t="s">
        <v>26</v>
      </c>
      <c r="J5" s="348" t="s">
        <v>27</v>
      </c>
      <c r="K5" s="348" t="s">
        <v>28</v>
      </c>
      <c r="L5" s="348" t="s">
        <v>29</v>
      </c>
      <c r="M5" s="351" t="s">
        <v>30</v>
      </c>
      <c r="N5" s="348" t="s">
        <v>31</v>
      </c>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t="s">
        <v>32</v>
      </c>
      <c r="AT5" s="348" t="s">
        <v>33</v>
      </c>
      <c r="AU5" s="348" t="s">
        <v>34</v>
      </c>
      <c r="AV5" s="348" t="s">
        <v>35</v>
      </c>
      <c r="AW5" s="348" t="s">
        <v>36</v>
      </c>
    </row>
    <row r="6" ht="15" customHeight="1" spans="1:49">
      <c r="A6" s="348"/>
      <c r="B6" s="348"/>
      <c r="C6" s="348"/>
      <c r="D6" s="348"/>
      <c r="E6" s="348"/>
      <c r="F6" s="348"/>
      <c r="G6" s="348"/>
      <c r="H6" s="348"/>
      <c r="I6" s="348"/>
      <c r="J6" s="348"/>
      <c r="K6" s="348"/>
      <c r="L6" s="348"/>
      <c r="M6" s="351"/>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row>
    <row r="7" ht="15" customHeight="1" spans="1:49">
      <c r="A7" s="349" t="s">
        <v>37</v>
      </c>
      <c r="B7" s="349" t="s">
        <v>38</v>
      </c>
      <c r="C7" s="349" t="s">
        <v>39</v>
      </c>
      <c r="D7" s="349" t="s">
        <v>40</v>
      </c>
      <c r="E7" s="349" t="s">
        <v>41</v>
      </c>
      <c r="F7" s="349">
        <v>10</v>
      </c>
      <c r="G7" s="349">
        <v>10</v>
      </c>
      <c r="H7" s="349">
        <v>1</v>
      </c>
      <c r="I7" s="349"/>
      <c r="J7" s="349" t="s">
        <v>42</v>
      </c>
      <c r="K7" s="349" t="s">
        <v>43</v>
      </c>
      <c r="L7" s="349"/>
      <c r="M7" s="352" t="str">
        <f t="shared" ref="M7:M13" si="0">IF(AV7="","",1-L7/AV7)</f>
        <v/>
      </c>
      <c r="N7" s="349" t="s">
        <v>39</v>
      </c>
      <c r="O7" s="349"/>
      <c r="P7" s="353"/>
      <c r="Q7" s="349"/>
      <c r="R7" s="353"/>
      <c r="S7" s="349"/>
      <c r="T7" s="353"/>
      <c r="U7" s="349"/>
      <c r="V7" s="353"/>
      <c r="W7" s="349"/>
      <c r="X7" s="353"/>
      <c r="Y7" s="357"/>
      <c r="Z7" s="357"/>
      <c r="AA7" s="357"/>
      <c r="AB7" s="357"/>
      <c r="AC7" s="357"/>
      <c r="AD7" s="357"/>
      <c r="AE7" s="357"/>
      <c r="AF7" s="357"/>
      <c r="AG7" s="357"/>
      <c r="AH7" s="357"/>
      <c r="AI7" s="357"/>
      <c r="AJ7" s="357"/>
      <c r="AK7" s="357"/>
      <c r="AL7" s="357"/>
      <c r="AM7" s="357"/>
      <c r="AN7" s="357"/>
      <c r="AO7" s="357"/>
      <c r="AP7" s="357"/>
      <c r="AQ7" s="357"/>
      <c r="AR7" s="357"/>
      <c r="AS7" s="349" t="s">
        <v>40</v>
      </c>
      <c r="AT7" s="358" t="s">
        <v>40</v>
      </c>
      <c r="AU7" s="358" t="s">
        <v>40</v>
      </c>
      <c r="AV7" s="349"/>
      <c r="AW7" s="349" t="s">
        <v>40</v>
      </c>
    </row>
    <row r="8" ht="15" customHeight="1" spans="1:49">
      <c r="A8" s="349"/>
      <c r="B8" s="349"/>
      <c r="C8" s="349"/>
      <c r="D8" s="349"/>
      <c r="E8" s="349"/>
      <c r="F8" s="349"/>
      <c r="G8" s="349"/>
      <c r="H8" s="349"/>
      <c r="I8" s="349"/>
      <c r="J8" s="349"/>
      <c r="K8" s="349"/>
      <c r="L8" s="349"/>
      <c r="M8" s="352"/>
      <c r="N8" s="349" t="s">
        <v>44</v>
      </c>
      <c r="O8" s="349"/>
      <c r="P8" s="353"/>
      <c r="Q8" s="349"/>
      <c r="R8" s="353"/>
      <c r="S8" s="349"/>
      <c r="T8" s="353"/>
      <c r="U8" s="349"/>
      <c r="V8" s="353"/>
      <c r="W8" s="349"/>
      <c r="X8" s="353"/>
      <c r="Y8" s="357"/>
      <c r="Z8" s="357"/>
      <c r="AA8" s="357"/>
      <c r="AB8" s="357"/>
      <c r="AC8" s="357"/>
      <c r="AD8" s="357"/>
      <c r="AE8" s="357"/>
      <c r="AF8" s="357"/>
      <c r="AG8" s="357"/>
      <c r="AH8" s="357"/>
      <c r="AI8" s="357"/>
      <c r="AJ8" s="357"/>
      <c r="AK8" s="357"/>
      <c r="AL8" s="357"/>
      <c r="AM8" s="357"/>
      <c r="AN8" s="357"/>
      <c r="AO8" s="357"/>
      <c r="AP8" s="357"/>
      <c r="AQ8" s="357"/>
      <c r="AR8" s="357"/>
      <c r="AS8" s="349"/>
      <c r="AT8" s="359"/>
      <c r="AU8" s="359"/>
      <c r="AV8" s="349"/>
      <c r="AW8" s="349"/>
    </row>
    <row r="9" ht="15" customHeight="1" spans="1:49">
      <c r="A9" s="349"/>
      <c r="B9" s="349"/>
      <c r="C9" s="349" t="s">
        <v>45</v>
      </c>
      <c r="D9" s="349" t="s">
        <v>40</v>
      </c>
      <c r="E9" s="349" t="s">
        <v>41</v>
      </c>
      <c r="F9" s="349">
        <v>10</v>
      </c>
      <c r="G9" s="349">
        <v>10</v>
      </c>
      <c r="H9" s="349"/>
      <c r="I9" s="349"/>
      <c r="J9" s="349"/>
      <c r="K9" s="349"/>
      <c r="L9" s="349"/>
      <c r="M9" s="352" t="str">
        <f t="shared" si="0"/>
        <v/>
      </c>
      <c r="N9" s="349" t="s">
        <v>46</v>
      </c>
      <c r="O9" s="349"/>
      <c r="P9" s="353"/>
      <c r="Q9" s="349"/>
      <c r="R9" s="353"/>
      <c r="S9" s="349"/>
      <c r="T9" s="353"/>
      <c r="U9" s="349"/>
      <c r="V9" s="353"/>
      <c r="W9" s="349"/>
      <c r="X9" s="353"/>
      <c r="Y9" s="357"/>
      <c r="Z9" s="357"/>
      <c r="AA9" s="357"/>
      <c r="AB9" s="357"/>
      <c r="AC9" s="357"/>
      <c r="AD9" s="357"/>
      <c r="AE9" s="357"/>
      <c r="AF9" s="357"/>
      <c r="AG9" s="357"/>
      <c r="AH9" s="357"/>
      <c r="AI9" s="357"/>
      <c r="AJ9" s="357"/>
      <c r="AK9" s="357"/>
      <c r="AL9" s="357"/>
      <c r="AM9" s="357"/>
      <c r="AN9" s="357"/>
      <c r="AO9" s="357"/>
      <c r="AP9" s="357"/>
      <c r="AQ9" s="357"/>
      <c r="AR9" s="357"/>
      <c r="AS9" s="349"/>
      <c r="AT9" s="359"/>
      <c r="AU9" s="359"/>
      <c r="AV9" s="349"/>
      <c r="AW9" s="349" t="s">
        <v>40</v>
      </c>
    </row>
    <row r="10" ht="15" customHeight="1" spans="1:49">
      <c r="A10" s="349"/>
      <c r="B10" s="349"/>
      <c r="C10" s="349"/>
      <c r="D10" s="349"/>
      <c r="E10" s="349"/>
      <c r="F10" s="349"/>
      <c r="G10" s="349"/>
      <c r="H10" s="349"/>
      <c r="I10" s="349"/>
      <c r="J10" s="349"/>
      <c r="K10" s="349"/>
      <c r="L10" s="349"/>
      <c r="M10" s="352"/>
      <c r="N10" s="349" t="s">
        <v>44</v>
      </c>
      <c r="O10" s="349"/>
      <c r="P10" s="353"/>
      <c r="Q10" s="349"/>
      <c r="R10" s="353"/>
      <c r="S10" s="349"/>
      <c r="T10" s="353"/>
      <c r="U10" s="349"/>
      <c r="V10" s="353"/>
      <c r="W10" s="349"/>
      <c r="X10" s="353"/>
      <c r="Y10" s="357"/>
      <c r="Z10" s="357"/>
      <c r="AA10" s="357"/>
      <c r="AB10" s="357"/>
      <c r="AC10" s="357"/>
      <c r="AD10" s="357"/>
      <c r="AE10" s="357"/>
      <c r="AF10" s="357"/>
      <c r="AG10" s="357"/>
      <c r="AH10" s="357"/>
      <c r="AI10" s="357"/>
      <c r="AJ10" s="357"/>
      <c r="AK10" s="357"/>
      <c r="AL10" s="357"/>
      <c r="AM10" s="357"/>
      <c r="AN10" s="357"/>
      <c r="AO10" s="357"/>
      <c r="AP10" s="357"/>
      <c r="AQ10" s="357"/>
      <c r="AR10" s="357"/>
      <c r="AS10" s="349"/>
      <c r="AT10" s="359"/>
      <c r="AU10" s="359"/>
      <c r="AV10" s="349"/>
      <c r="AW10" s="349"/>
    </row>
    <row r="11" ht="15" customHeight="1" spans="1:49">
      <c r="A11" s="349"/>
      <c r="B11" s="349"/>
      <c r="C11" s="349" t="s">
        <v>47</v>
      </c>
      <c r="D11" s="349" t="s">
        <v>48</v>
      </c>
      <c r="E11" s="349" t="s">
        <v>40</v>
      </c>
      <c r="F11" s="349">
        <v>10</v>
      </c>
      <c r="G11" s="349">
        <v>10</v>
      </c>
      <c r="H11" s="349">
        <v>1</v>
      </c>
      <c r="I11" s="349"/>
      <c r="J11" s="349" t="s">
        <v>49</v>
      </c>
      <c r="K11" s="349"/>
      <c r="L11" s="349"/>
      <c r="M11" s="352" t="str">
        <f t="shared" si="0"/>
        <v/>
      </c>
      <c r="N11" s="349" t="s">
        <v>47</v>
      </c>
      <c r="O11" s="349"/>
      <c r="P11" s="349"/>
      <c r="Q11" s="349"/>
      <c r="R11" s="349"/>
      <c r="S11" s="349"/>
      <c r="T11" s="349"/>
      <c r="U11" s="349"/>
      <c r="V11" s="349"/>
      <c r="W11" s="349"/>
      <c r="X11" s="349"/>
      <c r="Y11" s="357"/>
      <c r="Z11" s="357"/>
      <c r="AA11" s="357"/>
      <c r="AB11" s="357"/>
      <c r="AC11" s="357"/>
      <c r="AD11" s="357"/>
      <c r="AE11" s="357"/>
      <c r="AF11" s="357"/>
      <c r="AG11" s="357"/>
      <c r="AH11" s="357"/>
      <c r="AI11" s="357"/>
      <c r="AJ11" s="357"/>
      <c r="AK11" s="357"/>
      <c r="AL11" s="357"/>
      <c r="AM11" s="357"/>
      <c r="AN11" s="357"/>
      <c r="AO11" s="357"/>
      <c r="AP11" s="357"/>
      <c r="AQ11" s="357"/>
      <c r="AR11" s="357"/>
      <c r="AS11" s="349"/>
      <c r="AT11" s="359"/>
      <c r="AU11" s="359"/>
      <c r="AV11" s="349"/>
      <c r="AW11" s="349" t="s">
        <v>40</v>
      </c>
    </row>
    <row r="12" ht="15" customHeight="1" spans="1:49">
      <c r="A12" s="349"/>
      <c r="B12" s="349"/>
      <c r="C12" s="349" t="s">
        <v>50</v>
      </c>
      <c r="D12" s="349" t="s">
        <v>51</v>
      </c>
      <c r="E12" s="349" t="s">
        <v>40</v>
      </c>
      <c r="F12" s="349">
        <v>10</v>
      </c>
      <c r="G12" s="349">
        <v>10</v>
      </c>
      <c r="H12" s="349">
        <v>1</v>
      </c>
      <c r="I12" s="349"/>
      <c r="J12" s="349" t="s">
        <v>49</v>
      </c>
      <c r="K12" s="349"/>
      <c r="L12" s="349"/>
      <c r="M12" s="352" t="str">
        <f t="shared" si="0"/>
        <v/>
      </c>
      <c r="N12" s="349" t="s">
        <v>50</v>
      </c>
      <c r="O12" s="349"/>
      <c r="P12" s="349"/>
      <c r="Q12" s="349"/>
      <c r="R12" s="349"/>
      <c r="S12" s="349"/>
      <c r="T12" s="349"/>
      <c r="U12" s="349"/>
      <c r="V12" s="349"/>
      <c r="W12" s="349"/>
      <c r="X12" s="349"/>
      <c r="Y12" s="357"/>
      <c r="Z12" s="357"/>
      <c r="AA12" s="357"/>
      <c r="AB12" s="357"/>
      <c r="AC12" s="357"/>
      <c r="AD12" s="357"/>
      <c r="AE12" s="357"/>
      <c r="AF12" s="357"/>
      <c r="AG12" s="357"/>
      <c r="AH12" s="357"/>
      <c r="AI12" s="357"/>
      <c r="AJ12" s="357"/>
      <c r="AK12" s="357"/>
      <c r="AL12" s="357"/>
      <c r="AM12" s="357"/>
      <c r="AN12" s="357"/>
      <c r="AO12" s="357"/>
      <c r="AP12" s="357"/>
      <c r="AQ12" s="357"/>
      <c r="AR12" s="357"/>
      <c r="AS12" s="349"/>
      <c r="AT12" s="359"/>
      <c r="AU12" s="359"/>
      <c r="AV12" s="349"/>
      <c r="AW12" s="349" t="s">
        <v>40</v>
      </c>
    </row>
    <row r="13" ht="15" customHeight="1" spans="1:49">
      <c r="A13" s="349"/>
      <c r="B13" s="349"/>
      <c r="C13" s="349"/>
      <c r="D13" s="349" t="s">
        <v>52</v>
      </c>
      <c r="E13" s="349" t="s">
        <v>40</v>
      </c>
      <c r="F13" s="349">
        <v>10</v>
      </c>
      <c r="G13" s="349">
        <v>10</v>
      </c>
      <c r="H13" s="349">
        <v>1</v>
      </c>
      <c r="I13" s="349"/>
      <c r="J13" s="349" t="s">
        <v>49</v>
      </c>
      <c r="K13" s="349"/>
      <c r="L13" s="349"/>
      <c r="M13" s="352" t="str">
        <f t="shared" si="0"/>
        <v/>
      </c>
      <c r="N13" s="349" t="s">
        <v>50</v>
      </c>
      <c r="O13" s="349"/>
      <c r="P13" s="349"/>
      <c r="Q13" s="349"/>
      <c r="R13" s="349"/>
      <c r="S13" s="349"/>
      <c r="T13" s="349"/>
      <c r="U13" s="349"/>
      <c r="V13" s="349"/>
      <c r="W13" s="349"/>
      <c r="X13" s="349"/>
      <c r="Y13" s="357"/>
      <c r="Z13" s="357"/>
      <c r="AA13" s="357"/>
      <c r="AB13" s="357"/>
      <c r="AC13" s="357"/>
      <c r="AD13" s="357"/>
      <c r="AE13" s="357"/>
      <c r="AF13" s="357"/>
      <c r="AG13" s="357"/>
      <c r="AH13" s="357"/>
      <c r="AI13" s="357"/>
      <c r="AJ13" s="357"/>
      <c r="AK13" s="357"/>
      <c r="AL13" s="357"/>
      <c r="AM13" s="357"/>
      <c r="AN13" s="357"/>
      <c r="AO13" s="357"/>
      <c r="AP13" s="357"/>
      <c r="AQ13" s="357"/>
      <c r="AR13" s="357"/>
      <c r="AS13" s="349"/>
      <c r="AT13" s="359"/>
      <c r="AU13" s="359"/>
      <c r="AV13" s="349"/>
      <c r="AW13" s="349"/>
    </row>
    <row r="14" ht="15" customHeight="1" spans="1:49">
      <c r="A14" s="349"/>
      <c r="B14" s="349" t="s">
        <v>53</v>
      </c>
      <c r="C14" s="349"/>
      <c r="D14" s="349"/>
      <c r="E14" s="349"/>
      <c r="F14" s="349"/>
      <c r="G14" s="349"/>
      <c r="H14" s="349"/>
      <c r="I14" s="349"/>
      <c r="J14" s="349"/>
      <c r="K14" s="349"/>
      <c r="L14" s="349"/>
      <c r="M14" s="354" t="str">
        <f>IF(COUNT(AV14)=0,"",1-SUM(L7:L13)/AV14)</f>
        <v/>
      </c>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59"/>
      <c r="AU14" s="359"/>
      <c r="AV14" s="360" t="str">
        <f>IF(COUNT(AV7:AV13)=0,"",SUM(AV7:AV13))</f>
        <v/>
      </c>
      <c r="AW14" s="365" t="s">
        <v>40</v>
      </c>
    </row>
    <row r="15" ht="15" customHeight="1" spans="1:49">
      <c r="A15" s="349"/>
      <c r="B15" s="349" t="s">
        <v>54</v>
      </c>
      <c r="C15" s="349" t="s">
        <v>55</v>
      </c>
      <c r="D15" s="349" t="s">
        <v>40</v>
      </c>
      <c r="E15" s="349" t="s">
        <v>56</v>
      </c>
      <c r="F15" s="350" t="e">
        <f>#REF!</f>
        <v>#REF!</v>
      </c>
      <c r="G15" s="349">
        <v>40</v>
      </c>
      <c r="H15" s="349">
        <v>2</v>
      </c>
      <c r="I15" s="349"/>
      <c r="J15" s="349" t="s">
        <v>57</v>
      </c>
      <c r="K15" s="349" t="s">
        <v>55</v>
      </c>
      <c r="L15" s="349"/>
      <c r="M15" s="352" t="str">
        <f>IF(AV15="","",1-L15/AV15)</f>
        <v/>
      </c>
      <c r="N15" s="349" t="s">
        <v>55</v>
      </c>
      <c r="O15" s="349"/>
      <c r="P15" s="349"/>
      <c r="Q15" s="353"/>
      <c r="R15" s="353"/>
      <c r="S15" s="349"/>
      <c r="T15" s="349"/>
      <c r="U15" s="353"/>
      <c r="V15" s="353"/>
      <c r="W15" s="349"/>
      <c r="X15" s="349"/>
      <c r="Y15" s="353"/>
      <c r="Z15" s="353"/>
      <c r="AA15" s="349"/>
      <c r="AB15" s="349"/>
      <c r="AC15" s="353"/>
      <c r="AD15" s="353"/>
      <c r="AE15" s="349"/>
      <c r="AF15" s="349"/>
      <c r="AG15" s="353"/>
      <c r="AH15" s="353"/>
      <c r="AI15" s="349"/>
      <c r="AJ15" s="349"/>
      <c r="AK15" s="353"/>
      <c r="AL15" s="353"/>
      <c r="AM15" s="349"/>
      <c r="AN15" s="349"/>
      <c r="AO15" s="353"/>
      <c r="AP15" s="353"/>
      <c r="AQ15" s="349"/>
      <c r="AR15" s="349"/>
      <c r="AS15" s="349" t="s">
        <v>40</v>
      </c>
      <c r="AT15" s="359"/>
      <c r="AU15" s="359"/>
      <c r="AV15" s="349"/>
      <c r="AW15" s="349" t="s">
        <v>40</v>
      </c>
    </row>
    <row r="16" ht="15" customHeight="1" spans="1:49">
      <c r="A16" s="349"/>
      <c r="B16" s="349"/>
      <c r="C16" s="349"/>
      <c r="D16" s="349"/>
      <c r="E16" s="349"/>
      <c r="F16" s="349"/>
      <c r="G16" s="349"/>
      <c r="H16" s="349"/>
      <c r="I16" s="349"/>
      <c r="J16" s="349"/>
      <c r="K16" s="349"/>
      <c r="L16" s="349"/>
      <c r="M16" s="352"/>
      <c r="N16" s="349" t="s">
        <v>44</v>
      </c>
      <c r="O16" s="349"/>
      <c r="P16" s="349"/>
      <c r="Q16" s="353"/>
      <c r="R16" s="353"/>
      <c r="S16" s="349"/>
      <c r="T16" s="349"/>
      <c r="U16" s="353"/>
      <c r="V16" s="353"/>
      <c r="W16" s="349"/>
      <c r="X16" s="349"/>
      <c r="Y16" s="353"/>
      <c r="Z16" s="353"/>
      <c r="AA16" s="349"/>
      <c r="AB16" s="349"/>
      <c r="AC16" s="353"/>
      <c r="AD16" s="353"/>
      <c r="AE16" s="349"/>
      <c r="AF16" s="349"/>
      <c r="AG16" s="353"/>
      <c r="AH16" s="353"/>
      <c r="AI16" s="349"/>
      <c r="AJ16" s="349"/>
      <c r="AK16" s="353"/>
      <c r="AL16" s="353"/>
      <c r="AM16" s="349"/>
      <c r="AN16" s="349"/>
      <c r="AO16" s="353"/>
      <c r="AP16" s="353"/>
      <c r="AQ16" s="349"/>
      <c r="AR16" s="349"/>
      <c r="AS16" s="349"/>
      <c r="AT16" s="359"/>
      <c r="AU16" s="359"/>
      <c r="AV16" s="349"/>
      <c r="AW16" s="349"/>
    </row>
    <row r="17" ht="15" customHeight="1" spans="1:49">
      <c r="A17" s="349"/>
      <c r="B17" s="349"/>
      <c r="C17" s="349"/>
      <c r="D17" s="349"/>
      <c r="E17" s="349"/>
      <c r="F17" s="349"/>
      <c r="G17" s="349"/>
      <c r="H17" s="349"/>
      <c r="I17" s="349"/>
      <c r="J17" s="349"/>
      <c r="K17" s="349"/>
      <c r="L17" s="349"/>
      <c r="M17" s="352"/>
      <c r="N17" s="349" t="s">
        <v>55</v>
      </c>
      <c r="O17" s="353"/>
      <c r="P17" s="353"/>
      <c r="Q17" s="349"/>
      <c r="R17" s="349"/>
      <c r="S17" s="353"/>
      <c r="T17" s="353"/>
      <c r="U17" s="349"/>
      <c r="V17" s="349"/>
      <c r="W17" s="353"/>
      <c r="X17" s="353"/>
      <c r="Y17" s="357"/>
      <c r="Z17" s="357"/>
      <c r="AA17" s="357"/>
      <c r="AB17" s="357"/>
      <c r="AC17" s="357"/>
      <c r="AD17" s="357"/>
      <c r="AE17" s="357"/>
      <c r="AF17" s="357"/>
      <c r="AG17" s="357"/>
      <c r="AH17" s="357"/>
      <c r="AI17" s="357"/>
      <c r="AJ17" s="357"/>
      <c r="AK17" s="357"/>
      <c r="AL17" s="357"/>
      <c r="AM17" s="357"/>
      <c r="AN17" s="357"/>
      <c r="AO17" s="357"/>
      <c r="AP17" s="357"/>
      <c r="AQ17" s="357"/>
      <c r="AR17" s="357"/>
      <c r="AS17" s="349"/>
      <c r="AT17" s="359"/>
      <c r="AU17" s="359"/>
      <c r="AV17" s="349"/>
      <c r="AW17" s="349"/>
    </row>
    <row r="18" ht="15" customHeight="1" spans="1:49">
      <c r="A18" s="349"/>
      <c r="B18" s="349"/>
      <c r="C18" s="349"/>
      <c r="D18" s="349"/>
      <c r="E18" s="349"/>
      <c r="F18" s="349"/>
      <c r="G18" s="349"/>
      <c r="H18" s="349"/>
      <c r="I18" s="349"/>
      <c r="J18" s="349"/>
      <c r="K18" s="349"/>
      <c r="L18" s="349"/>
      <c r="M18" s="352"/>
      <c r="N18" s="349" t="s">
        <v>44</v>
      </c>
      <c r="O18" s="353"/>
      <c r="P18" s="353"/>
      <c r="Q18" s="349"/>
      <c r="R18" s="349"/>
      <c r="S18" s="353"/>
      <c r="T18" s="353"/>
      <c r="U18" s="349"/>
      <c r="V18" s="349"/>
      <c r="W18" s="353"/>
      <c r="X18" s="353"/>
      <c r="Y18" s="357"/>
      <c r="Z18" s="357"/>
      <c r="AA18" s="357"/>
      <c r="AB18" s="357"/>
      <c r="AC18" s="357"/>
      <c r="AD18" s="357"/>
      <c r="AE18" s="357"/>
      <c r="AF18" s="357"/>
      <c r="AG18" s="357"/>
      <c r="AH18" s="357"/>
      <c r="AI18" s="357"/>
      <c r="AJ18" s="357"/>
      <c r="AK18" s="357"/>
      <c r="AL18" s="357"/>
      <c r="AM18" s="357"/>
      <c r="AN18" s="357"/>
      <c r="AO18" s="357"/>
      <c r="AP18" s="357"/>
      <c r="AQ18" s="357"/>
      <c r="AR18" s="357"/>
      <c r="AS18" s="349"/>
      <c r="AT18" s="359"/>
      <c r="AU18" s="359"/>
      <c r="AV18" s="349"/>
      <c r="AW18" s="349"/>
    </row>
    <row r="19" ht="15" customHeight="1" spans="1:49">
      <c r="A19" s="349"/>
      <c r="B19" s="349"/>
      <c r="C19" s="349" t="s">
        <v>58</v>
      </c>
      <c r="D19" s="349" t="s">
        <v>40</v>
      </c>
      <c r="E19" s="349" t="s">
        <v>59</v>
      </c>
      <c r="F19" s="349">
        <v>10</v>
      </c>
      <c r="G19" s="349">
        <v>40</v>
      </c>
      <c r="H19" s="349">
        <v>1</v>
      </c>
      <c r="I19" s="349"/>
      <c r="J19" s="349" t="s">
        <v>60</v>
      </c>
      <c r="K19" s="349"/>
      <c r="L19" s="349"/>
      <c r="M19" s="352" t="str">
        <f t="shared" ref="M19:M23" si="1">IF(AV19="","",1-L19/AV19)</f>
        <v/>
      </c>
      <c r="N19" s="349" t="s">
        <v>58</v>
      </c>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59"/>
      <c r="AU19" s="359"/>
      <c r="AV19" s="349"/>
      <c r="AW19" s="349" t="s">
        <v>40</v>
      </c>
    </row>
    <row r="20" ht="15" customHeight="1" spans="1:49">
      <c r="A20" s="349"/>
      <c r="B20" s="349"/>
      <c r="C20" s="349"/>
      <c r="D20" s="349"/>
      <c r="E20" s="349"/>
      <c r="F20" s="349"/>
      <c r="G20" s="349"/>
      <c r="H20" s="349"/>
      <c r="I20" s="349"/>
      <c r="J20" s="349"/>
      <c r="K20" s="349"/>
      <c r="L20" s="349"/>
      <c r="M20" s="352"/>
      <c r="N20" s="349" t="s">
        <v>58</v>
      </c>
      <c r="O20" s="349"/>
      <c r="P20" s="349"/>
      <c r="Q20" s="349"/>
      <c r="R20" s="349"/>
      <c r="S20" s="349"/>
      <c r="T20" s="349"/>
      <c r="U20" s="349"/>
      <c r="V20" s="349"/>
      <c r="W20" s="349"/>
      <c r="X20" s="349"/>
      <c r="Y20" s="357"/>
      <c r="Z20" s="357"/>
      <c r="AA20" s="357"/>
      <c r="AB20" s="357"/>
      <c r="AC20" s="357"/>
      <c r="AD20" s="357"/>
      <c r="AE20" s="357"/>
      <c r="AF20" s="357"/>
      <c r="AG20" s="357"/>
      <c r="AH20" s="357"/>
      <c r="AI20" s="357"/>
      <c r="AJ20" s="357"/>
      <c r="AK20" s="357"/>
      <c r="AL20" s="357"/>
      <c r="AM20" s="357"/>
      <c r="AN20" s="357"/>
      <c r="AO20" s="357"/>
      <c r="AP20" s="357"/>
      <c r="AQ20" s="357"/>
      <c r="AR20" s="357"/>
      <c r="AS20" s="349"/>
      <c r="AT20" s="359"/>
      <c r="AU20" s="359"/>
      <c r="AV20" s="349"/>
      <c r="AW20" s="349"/>
    </row>
    <row r="21" ht="15" customHeight="1" spans="1:49">
      <c r="A21" s="349"/>
      <c r="B21" s="349"/>
      <c r="C21" s="349" t="s">
        <v>61</v>
      </c>
      <c r="D21" s="349" t="s">
        <v>62</v>
      </c>
      <c r="E21" s="349" t="s">
        <v>63</v>
      </c>
      <c r="F21" s="349">
        <v>10</v>
      </c>
      <c r="G21" s="349">
        <v>40</v>
      </c>
      <c r="H21" s="349">
        <v>1</v>
      </c>
      <c r="I21" s="349"/>
      <c r="J21" s="349" t="s">
        <v>60</v>
      </c>
      <c r="K21" s="349"/>
      <c r="L21" s="349"/>
      <c r="M21" s="352" t="str">
        <f t="shared" si="1"/>
        <v/>
      </c>
      <c r="N21" s="349" t="s">
        <v>61</v>
      </c>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59"/>
      <c r="AU21" s="359"/>
      <c r="AV21" s="349"/>
      <c r="AW21" s="349" t="s">
        <v>40</v>
      </c>
    </row>
    <row r="22" ht="15" customHeight="1" spans="1:49">
      <c r="A22" s="349"/>
      <c r="B22" s="349"/>
      <c r="C22" s="349"/>
      <c r="D22" s="349"/>
      <c r="E22" s="349"/>
      <c r="F22" s="349"/>
      <c r="G22" s="349"/>
      <c r="H22" s="349"/>
      <c r="I22" s="349"/>
      <c r="J22" s="349"/>
      <c r="K22" s="349"/>
      <c r="L22" s="349"/>
      <c r="M22" s="352"/>
      <c r="N22" s="349" t="s">
        <v>61</v>
      </c>
      <c r="O22" s="349"/>
      <c r="P22" s="349"/>
      <c r="Q22" s="349"/>
      <c r="R22" s="349"/>
      <c r="S22" s="349"/>
      <c r="T22" s="349"/>
      <c r="U22" s="349"/>
      <c r="V22" s="349"/>
      <c r="W22" s="349"/>
      <c r="X22" s="349"/>
      <c r="Y22" s="357"/>
      <c r="Z22" s="357"/>
      <c r="AA22" s="357"/>
      <c r="AB22" s="357"/>
      <c r="AC22" s="357"/>
      <c r="AD22" s="357"/>
      <c r="AE22" s="357"/>
      <c r="AF22" s="357"/>
      <c r="AG22" s="357"/>
      <c r="AH22" s="357"/>
      <c r="AI22" s="357"/>
      <c r="AJ22" s="357"/>
      <c r="AK22" s="357"/>
      <c r="AL22" s="357"/>
      <c r="AM22" s="357"/>
      <c r="AN22" s="357"/>
      <c r="AO22" s="357"/>
      <c r="AP22" s="357"/>
      <c r="AQ22" s="357"/>
      <c r="AR22" s="357"/>
      <c r="AS22" s="349"/>
      <c r="AT22" s="359"/>
      <c r="AU22" s="359"/>
      <c r="AV22" s="349"/>
      <c r="AW22" s="349"/>
    </row>
    <row r="23" ht="15" customHeight="1" spans="1:49">
      <c r="A23" s="349"/>
      <c r="B23" s="349"/>
      <c r="C23" s="349"/>
      <c r="D23" s="349" t="s">
        <v>64</v>
      </c>
      <c r="E23" s="349" t="s">
        <v>65</v>
      </c>
      <c r="F23" s="349">
        <v>10</v>
      </c>
      <c r="G23" s="349">
        <v>40</v>
      </c>
      <c r="H23" s="349">
        <v>1</v>
      </c>
      <c r="I23" s="349"/>
      <c r="J23" s="349" t="s">
        <v>60</v>
      </c>
      <c r="K23" s="349"/>
      <c r="L23" s="349"/>
      <c r="M23" s="352" t="str">
        <f t="shared" si="1"/>
        <v/>
      </c>
      <c r="N23" s="349" t="s">
        <v>61</v>
      </c>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59"/>
      <c r="AU23" s="359"/>
      <c r="AV23" s="349"/>
      <c r="AW23" s="349"/>
    </row>
    <row r="24" ht="15" customHeight="1" spans="1:49">
      <c r="A24" s="349"/>
      <c r="B24" s="349"/>
      <c r="C24" s="349"/>
      <c r="D24" s="349"/>
      <c r="E24" s="349"/>
      <c r="F24" s="349"/>
      <c r="G24" s="349"/>
      <c r="H24" s="349"/>
      <c r="I24" s="349"/>
      <c r="J24" s="349"/>
      <c r="K24" s="349"/>
      <c r="L24" s="349"/>
      <c r="M24" s="352"/>
      <c r="N24" s="349" t="s">
        <v>61</v>
      </c>
      <c r="O24" s="349"/>
      <c r="P24" s="349"/>
      <c r="Q24" s="349"/>
      <c r="R24" s="349"/>
      <c r="S24" s="349"/>
      <c r="T24" s="349"/>
      <c r="U24" s="349"/>
      <c r="V24" s="349"/>
      <c r="W24" s="349"/>
      <c r="X24" s="349"/>
      <c r="Y24" s="357"/>
      <c r="Z24" s="357"/>
      <c r="AA24" s="357"/>
      <c r="AB24" s="357"/>
      <c r="AC24" s="357"/>
      <c r="AD24" s="357"/>
      <c r="AE24" s="357"/>
      <c r="AF24" s="357"/>
      <c r="AG24" s="357"/>
      <c r="AH24" s="357"/>
      <c r="AI24" s="357"/>
      <c r="AJ24" s="357"/>
      <c r="AK24" s="357"/>
      <c r="AL24" s="357"/>
      <c r="AM24" s="357"/>
      <c r="AN24" s="357"/>
      <c r="AO24" s="357"/>
      <c r="AP24" s="357"/>
      <c r="AQ24" s="357"/>
      <c r="AR24" s="357"/>
      <c r="AS24" s="349"/>
      <c r="AT24" s="359"/>
      <c r="AU24" s="359"/>
      <c r="AV24" s="349"/>
      <c r="AW24" s="349"/>
    </row>
    <row r="25" ht="15" customHeight="1" spans="1:49">
      <c r="A25" s="349"/>
      <c r="B25" s="349"/>
      <c r="C25" s="349" t="s">
        <v>66</v>
      </c>
      <c r="D25" s="349" t="s">
        <v>40</v>
      </c>
      <c r="E25" s="349" t="s">
        <v>67</v>
      </c>
      <c r="F25" s="349">
        <v>8</v>
      </c>
      <c r="G25" s="349">
        <v>40</v>
      </c>
      <c r="H25" s="349">
        <v>5</v>
      </c>
      <c r="I25" s="349" t="s">
        <v>68</v>
      </c>
      <c r="J25" s="349" t="s">
        <v>69</v>
      </c>
      <c r="K25" s="349"/>
      <c r="L25" s="349"/>
      <c r="M25" s="352" t="str">
        <f t="shared" ref="M25:M30" si="2">IF(AV25="","",1-L25/AV25)</f>
        <v/>
      </c>
      <c r="N25" s="349" t="s">
        <v>66</v>
      </c>
      <c r="O25" s="355"/>
      <c r="P25" s="355"/>
      <c r="Q25" s="355"/>
      <c r="R25" s="355"/>
      <c r="S25" s="355"/>
      <c r="T25" s="349"/>
      <c r="U25" s="349"/>
      <c r="V25" s="349"/>
      <c r="W25" s="349"/>
      <c r="X25" s="349"/>
      <c r="Y25" s="355"/>
      <c r="Z25" s="355"/>
      <c r="AA25" s="355"/>
      <c r="AB25" s="355"/>
      <c r="AC25" s="355"/>
      <c r="AD25" s="349"/>
      <c r="AE25" s="349"/>
      <c r="AF25" s="349"/>
      <c r="AG25" s="349"/>
      <c r="AH25" s="349"/>
      <c r="AI25" s="355"/>
      <c r="AJ25" s="355"/>
      <c r="AK25" s="355"/>
      <c r="AL25" s="355"/>
      <c r="AM25" s="355"/>
      <c r="AN25" s="349"/>
      <c r="AO25" s="349"/>
      <c r="AP25" s="349"/>
      <c r="AQ25" s="349"/>
      <c r="AR25" s="349"/>
      <c r="AS25" s="349"/>
      <c r="AT25" s="359"/>
      <c r="AU25" s="359"/>
      <c r="AV25" s="349"/>
      <c r="AW25" s="349" t="s">
        <v>40</v>
      </c>
    </row>
    <row r="26" ht="15" customHeight="1" spans="1:49">
      <c r="A26" s="349"/>
      <c r="B26" s="349"/>
      <c r="C26" s="349"/>
      <c r="D26" s="349"/>
      <c r="E26" s="349"/>
      <c r="F26" s="349"/>
      <c r="G26" s="349"/>
      <c r="H26" s="349"/>
      <c r="I26" s="349"/>
      <c r="J26" s="349"/>
      <c r="K26" s="349"/>
      <c r="L26" s="349"/>
      <c r="M26" s="352"/>
      <c r="N26" s="349" t="s">
        <v>66</v>
      </c>
      <c r="O26" s="349"/>
      <c r="P26" s="349"/>
      <c r="Q26" s="349"/>
      <c r="R26" s="349"/>
      <c r="S26" s="349"/>
      <c r="T26" s="355"/>
      <c r="U26" s="355"/>
      <c r="V26" s="355"/>
      <c r="W26" s="355"/>
      <c r="X26" s="355"/>
      <c r="Y26" s="357"/>
      <c r="Z26" s="357"/>
      <c r="AA26" s="357"/>
      <c r="AB26" s="357"/>
      <c r="AC26" s="357"/>
      <c r="AD26" s="357"/>
      <c r="AE26" s="357"/>
      <c r="AF26" s="357"/>
      <c r="AG26" s="357"/>
      <c r="AH26" s="357"/>
      <c r="AI26" s="357"/>
      <c r="AJ26" s="357"/>
      <c r="AK26" s="357"/>
      <c r="AL26" s="357"/>
      <c r="AM26" s="357"/>
      <c r="AN26" s="357"/>
      <c r="AO26" s="357"/>
      <c r="AP26" s="357"/>
      <c r="AQ26" s="357"/>
      <c r="AR26" s="357"/>
      <c r="AS26" s="349"/>
      <c r="AT26" s="359"/>
      <c r="AU26" s="359"/>
      <c r="AV26" s="349"/>
      <c r="AW26" s="349"/>
    </row>
    <row r="27" ht="15" customHeight="1" spans="1:49">
      <c r="A27" s="349"/>
      <c r="B27" s="349"/>
      <c r="C27" s="349" t="s">
        <v>70</v>
      </c>
      <c r="D27" s="349" t="s">
        <v>40</v>
      </c>
      <c r="E27" s="349" t="s">
        <v>56</v>
      </c>
      <c r="F27" s="349">
        <v>10</v>
      </c>
      <c r="G27" s="349">
        <v>10</v>
      </c>
      <c r="H27" s="349">
        <v>1</v>
      </c>
      <c r="I27" s="349"/>
      <c r="J27" s="349" t="s">
        <v>42</v>
      </c>
      <c r="K27" s="349" t="s">
        <v>70</v>
      </c>
      <c r="L27" s="349"/>
      <c r="M27" s="352" t="str">
        <f t="shared" si="2"/>
        <v/>
      </c>
      <c r="N27" s="349" t="s">
        <v>70</v>
      </c>
      <c r="O27" s="349"/>
      <c r="P27" s="353"/>
      <c r="Q27" s="349"/>
      <c r="R27" s="353"/>
      <c r="S27" s="349"/>
      <c r="T27" s="353"/>
      <c r="U27" s="349"/>
      <c r="V27" s="353"/>
      <c r="W27" s="349"/>
      <c r="X27" s="353"/>
      <c r="Y27" s="357"/>
      <c r="Z27" s="357"/>
      <c r="AA27" s="357"/>
      <c r="AB27" s="357"/>
      <c r="AC27" s="357"/>
      <c r="AD27" s="357"/>
      <c r="AE27" s="357"/>
      <c r="AF27" s="357"/>
      <c r="AG27" s="357"/>
      <c r="AH27" s="357"/>
      <c r="AI27" s="357"/>
      <c r="AJ27" s="357"/>
      <c r="AK27" s="357"/>
      <c r="AL27" s="357"/>
      <c r="AM27" s="357"/>
      <c r="AN27" s="357"/>
      <c r="AO27" s="357"/>
      <c r="AP27" s="357"/>
      <c r="AQ27" s="357"/>
      <c r="AR27" s="357"/>
      <c r="AS27" s="349"/>
      <c r="AT27" s="359"/>
      <c r="AU27" s="359"/>
      <c r="AV27" s="349"/>
      <c r="AW27" s="349" t="s">
        <v>40</v>
      </c>
    </row>
    <row r="28" ht="15" customHeight="1" spans="1:49">
      <c r="A28" s="349"/>
      <c r="B28" s="349"/>
      <c r="C28" s="349"/>
      <c r="D28" s="349"/>
      <c r="E28" s="349"/>
      <c r="F28" s="349"/>
      <c r="G28" s="349"/>
      <c r="H28" s="349"/>
      <c r="I28" s="349"/>
      <c r="J28" s="349"/>
      <c r="K28" s="349"/>
      <c r="L28" s="349"/>
      <c r="M28" s="352"/>
      <c r="N28" s="349" t="s">
        <v>44</v>
      </c>
      <c r="O28" s="349"/>
      <c r="P28" s="353"/>
      <c r="Q28" s="349"/>
      <c r="R28" s="353"/>
      <c r="S28" s="349"/>
      <c r="T28" s="353"/>
      <c r="U28" s="349"/>
      <c r="V28" s="353"/>
      <c r="W28" s="349"/>
      <c r="X28" s="353"/>
      <c r="Y28" s="357"/>
      <c r="Z28" s="357"/>
      <c r="AA28" s="357"/>
      <c r="AB28" s="357"/>
      <c r="AC28" s="357"/>
      <c r="AD28" s="357"/>
      <c r="AE28" s="357"/>
      <c r="AF28" s="357"/>
      <c r="AG28" s="357"/>
      <c r="AH28" s="357"/>
      <c r="AI28" s="357"/>
      <c r="AJ28" s="357"/>
      <c r="AK28" s="357"/>
      <c r="AL28" s="357"/>
      <c r="AM28" s="357"/>
      <c r="AN28" s="357"/>
      <c r="AO28" s="357"/>
      <c r="AP28" s="357"/>
      <c r="AQ28" s="357"/>
      <c r="AR28" s="357"/>
      <c r="AS28" s="349"/>
      <c r="AT28" s="359"/>
      <c r="AU28" s="359"/>
      <c r="AV28" s="349"/>
      <c r="AW28" s="349"/>
    </row>
    <row r="29" ht="15" customHeight="1" spans="1:49">
      <c r="A29" s="349"/>
      <c r="B29" s="349" t="s">
        <v>71</v>
      </c>
      <c r="C29" s="349"/>
      <c r="D29" s="349"/>
      <c r="E29" s="349"/>
      <c r="F29" s="349"/>
      <c r="G29" s="349"/>
      <c r="H29" s="349"/>
      <c r="I29" s="349"/>
      <c r="J29" s="349"/>
      <c r="K29" s="349"/>
      <c r="L29" s="349"/>
      <c r="M29" s="354" t="str">
        <f>IF(COUNT(AV29)=0,"",1-SUM(L15:L28)/AV29)</f>
        <v/>
      </c>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59"/>
      <c r="AU29" s="359"/>
      <c r="AV29" s="360" t="str">
        <f>IF(COUNT(AV15:AV28)=0,"",SUM(AV15:AV28))</f>
        <v/>
      </c>
      <c r="AW29" s="365" t="s">
        <v>40</v>
      </c>
    </row>
    <row r="30" ht="15" customHeight="1" spans="1:49">
      <c r="A30" s="349"/>
      <c r="B30" s="349" t="s">
        <v>72</v>
      </c>
      <c r="C30" s="349" t="s">
        <v>58</v>
      </c>
      <c r="D30" s="349" t="s">
        <v>40</v>
      </c>
      <c r="E30" s="349" t="s">
        <v>59</v>
      </c>
      <c r="F30" s="349">
        <v>10</v>
      </c>
      <c r="G30" s="349">
        <v>40</v>
      </c>
      <c r="H30" s="349">
        <v>1</v>
      </c>
      <c r="I30" s="349"/>
      <c r="J30" s="349" t="s">
        <v>60</v>
      </c>
      <c r="K30" s="349"/>
      <c r="L30" s="349"/>
      <c r="M30" s="352" t="str">
        <f t="shared" si="2"/>
        <v/>
      </c>
      <c r="N30" s="349" t="s">
        <v>58</v>
      </c>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t="s">
        <v>40</v>
      </c>
      <c r="AT30" s="359"/>
      <c r="AU30" s="359"/>
      <c r="AV30" s="349"/>
      <c r="AW30" s="349" t="s">
        <v>40</v>
      </c>
    </row>
    <row r="31" ht="15" customHeight="1" spans="1:49">
      <c r="A31" s="349"/>
      <c r="B31" s="349"/>
      <c r="C31" s="349"/>
      <c r="D31" s="349"/>
      <c r="E31" s="349"/>
      <c r="F31" s="349"/>
      <c r="G31" s="349"/>
      <c r="H31" s="349"/>
      <c r="I31" s="349"/>
      <c r="J31" s="349"/>
      <c r="K31" s="349"/>
      <c r="L31" s="349"/>
      <c r="M31" s="352"/>
      <c r="N31" s="349" t="s">
        <v>58</v>
      </c>
      <c r="O31" s="349"/>
      <c r="P31" s="349"/>
      <c r="Q31" s="349"/>
      <c r="R31" s="349"/>
      <c r="S31" s="349"/>
      <c r="T31" s="349"/>
      <c r="U31" s="349"/>
      <c r="V31" s="349"/>
      <c r="W31" s="349"/>
      <c r="X31" s="349"/>
      <c r="Y31" s="357"/>
      <c r="Z31" s="357"/>
      <c r="AA31" s="357"/>
      <c r="AB31" s="357"/>
      <c r="AC31" s="357"/>
      <c r="AD31" s="357"/>
      <c r="AE31" s="357"/>
      <c r="AF31" s="357"/>
      <c r="AG31" s="357"/>
      <c r="AH31" s="357"/>
      <c r="AI31" s="357"/>
      <c r="AJ31" s="357"/>
      <c r="AK31" s="357"/>
      <c r="AL31" s="357"/>
      <c r="AM31" s="357"/>
      <c r="AN31" s="357"/>
      <c r="AO31" s="357"/>
      <c r="AP31" s="357"/>
      <c r="AQ31" s="357"/>
      <c r="AR31" s="357"/>
      <c r="AS31" s="349"/>
      <c r="AT31" s="359"/>
      <c r="AU31" s="359"/>
      <c r="AV31" s="349"/>
      <c r="AW31" s="349"/>
    </row>
    <row r="32" ht="15" customHeight="1" spans="1:49">
      <c r="A32" s="349"/>
      <c r="B32" s="349"/>
      <c r="C32" s="349" t="s">
        <v>61</v>
      </c>
      <c r="D32" s="349" t="s">
        <v>40</v>
      </c>
      <c r="E32" s="349" t="s">
        <v>73</v>
      </c>
      <c r="F32" s="349">
        <v>10</v>
      </c>
      <c r="G32" s="349">
        <v>40</v>
      </c>
      <c r="H32" s="349">
        <v>1</v>
      </c>
      <c r="I32" s="349"/>
      <c r="J32" s="349" t="s">
        <v>60</v>
      </c>
      <c r="K32" s="349"/>
      <c r="L32" s="349"/>
      <c r="M32" s="352" t="str">
        <f t="shared" ref="M32:M35" si="3">IF(AV32="","",1-L32/AV32)</f>
        <v/>
      </c>
      <c r="N32" s="349" t="s">
        <v>61</v>
      </c>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59"/>
      <c r="AU32" s="359"/>
      <c r="AV32" s="349"/>
      <c r="AW32" s="349" t="s">
        <v>40</v>
      </c>
    </row>
    <row r="33" ht="15" customHeight="1" spans="1:49">
      <c r="A33" s="349"/>
      <c r="B33" s="349"/>
      <c r="C33" s="349"/>
      <c r="D33" s="349"/>
      <c r="E33" s="349"/>
      <c r="F33" s="349"/>
      <c r="G33" s="349"/>
      <c r="H33" s="349"/>
      <c r="I33" s="349"/>
      <c r="J33" s="349"/>
      <c r="K33" s="349"/>
      <c r="L33" s="349"/>
      <c r="M33" s="352"/>
      <c r="N33" s="349" t="s">
        <v>61</v>
      </c>
      <c r="O33" s="349"/>
      <c r="P33" s="349"/>
      <c r="Q33" s="349"/>
      <c r="R33" s="349"/>
      <c r="S33" s="349"/>
      <c r="T33" s="349"/>
      <c r="U33" s="349"/>
      <c r="V33" s="349"/>
      <c r="W33" s="349"/>
      <c r="X33" s="349"/>
      <c r="Y33" s="357"/>
      <c r="Z33" s="357"/>
      <c r="AA33" s="357"/>
      <c r="AB33" s="357"/>
      <c r="AC33" s="357"/>
      <c r="AD33" s="357"/>
      <c r="AE33" s="357"/>
      <c r="AF33" s="357"/>
      <c r="AG33" s="357"/>
      <c r="AH33" s="357"/>
      <c r="AI33" s="357"/>
      <c r="AJ33" s="357"/>
      <c r="AK33" s="357"/>
      <c r="AL33" s="357"/>
      <c r="AM33" s="357"/>
      <c r="AN33" s="357"/>
      <c r="AO33" s="357"/>
      <c r="AP33" s="357"/>
      <c r="AQ33" s="357"/>
      <c r="AR33" s="357"/>
      <c r="AS33" s="349"/>
      <c r="AT33" s="359"/>
      <c r="AU33" s="359"/>
      <c r="AV33" s="349"/>
      <c r="AW33" s="349"/>
    </row>
    <row r="34" ht="15" customHeight="1" spans="1:49">
      <c r="A34" s="349"/>
      <c r="B34" s="349"/>
      <c r="C34" s="349" t="s">
        <v>74</v>
      </c>
      <c r="D34" s="349" t="s">
        <v>40</v>
      </c>
      <c r="E34" s="349" t="s">
        <v>63</v>
      </c>
      <c r="F34" s="349">
        <v>10</v>
      </c>
      <c r="G34" s="349">
        <v>30</v>
      </c>
      <c r="H34" s="349">
        <v>3</v>
      </c>
      <c r="I34" s="349"/>
      <c r="J34" s="349" t="s">
        <v>75</v>
      </c>
      <c r="K34" s="349"/>
      <c r="L34" s="349"/>
      <c r="M34" s="352" t="str">
        <f t="shared" si="3"/>
        <v/>
      </c>
      <c r="N34" s="349" t="s">
        <v>74</v>
      </c>
      <c r="O34" s="355"/>
      <c r="P34" s="355"/>
      <c r="Q34" s="355"/>
      <c r="R34" s="349"/>
      <c r="S34" s="349"/>
      <c r="T34" s="349"/>
      <c r="U34" s="355"/>
      <c r="V34" s="355"/>
      <c r="W34" s="355"/>
      <c r="X34" s="349"/>
      <c r="Y34" s="349"/>
      <c r="Z34" s="349"/>
      <c r="AA34" s="355"/>
      <c r="AB34" s="355"/>
      <c r="AC34" s="355"/>
      <c r="AD34" s="349"/>
      <c r="AE34" s="349"/>
      <c r="AF34" s="349"/>
      <c r="AG34" s="355"/>
      <c r="AH34" s="355"/>
      <c r="AI34" s="355"/>
      <c r="AJ34" s="349"/>
      <c r="AK34" s="349"/>
      <c r="AL34" s="349"/>
      <c r="AM34" s="355"/>
      <c r="AN34" s="355"/>
      <c r="AO34" s="355"/>
      <c r="AP34" s="349"/>
      <c r="AQ34" s="349"/>
      <c r="AR34" s="349"/>
      <c r="AS34" s="349"/>
      <c r="AT34" s="359"/>
      <c r="AU34" s="359"/>
      <c r="AV34" s="349"/>
      <c r="AW34" s="349" t="s">
        <v>40</v>
      </c>
    </row>
    <row r="35" ht="15" customHeight="1" spans="1:49">
      <c r="A35" s="349"/>
      <c r="B35" s="349"/>
      <c r="C35" s="349" t="s">
        <v>76</v>
      </c>
      <c r="D35" s="349" t="s">
        <v>40</v>
      </c>
      <c r="E35" s="349" t="s">
        <v>77</v>
      </c>
      <c r="F35" s="349">
        <v>10</v>
      </c>
      <c r="G35" s="349">
        <v>40</v>
      </c>
      <c r="H35" s="349">
        <v>2</v>
      </c>
      <c r="I35" s="349"/>
      <c r="J35" s="349" t="s">
        <v>57</v>
      </c>
      <c r="K35" s="349" t="s">
        <v>78</v>
      </c>
      <c r="L35" s="349"/>
      <c r="M35" s="352" t="str">
        <f t="shared" si="3"/>
        <v/>
      </c>
      <c r="N35" s="349" t="s">
        <v>79</v>
      </c>
      <c r="O35" s="349"/>
      <c r="P35" s="349"/>
      <c r="Q35" s="353"/>
      <c r="R35" s="353"/>
      <c r="S35" s="349"/>
      <c r="T35" s="349"/>
      <c r="U35" s="353"/>
      <c r="V35" s="353"/>
      <c r="W35" s="349"/>
      <c r="X35" s="349"/>
      <c r="Y35" s="353"/>
      <c r="Z35" s="353"/>
      <c r="AA35" s="349"/>
      <c r="AB35" s="349"/>
      <c r="AC35" s="353"/>
      <c r="AD35" s="353"/>
      <c r="AE35" s="349"/>
      <c r="AF35" s="349"/>
      <c r="AG35" s="353"/>
      <c r="AH35" s="353"/>
      <c r="AI35" s="357"/>
      <c r="AJ35" s="357"/>
      <c r="AK35" s="357"/>
      <c r="AL35" s="357"/>
      <c r="AM35" s="357"/>
      <c r="AN35" s="357"/>
      <c r="AO35" s="357"/>
      <c r="AP35" s="357"/>
      <c r="AQ35" s="357"/>
      <c r="AR35" s="357"/>
      <c r="AS35" s="349"/>
      <c r="AT35" s="359"/>
      <c r="AU35" s="359"/>
      <c r="AV35" s="349"/>
      <c r="AW35" s="349" t="s">
        <v>40</v>
      </c>
    </row>
    <row r="36" ht="15" customHeight="1" spans="1:49">
      <c r="A36" s="349"/>
      <c r="B36" s="349"/>
      <c r="C36" s="349"/>
      <c r="D36" s="349"/>
      <c r="E36" s="349"/>
      <c r="F36" s="349"/>
      <c r="G36" s="349"/>
      <c r="H36" s="349"/>
      <c r="I36" s="349"/>
      <c r="J36" s="349"/>
      <c r="K36" s="349"/>
      <c r="L36" s="349"/>
      <c r="M36" s="352"/>
      <c r="N36" s="349" t="s">
        <v>80</v>
      </c>
      <c r="O36" s="349"/>
      <c r="P36" s="349"/>
      <c r="Q36" s="353"/>
      <c r="R36" s="353"/>
      <c r="S36" s="349"/>
      <c r="T36" s="349"/>
      <c r="U36" s="353"/>
      <c r="V36" s="353"/>
      <c r="W36" s="349"/>
      <c r="X36" s="349"/>
      <c r="Y36" s="353"/>
      <c r="Z36" s="353"/>
      <c r="AA36" s="349"/>
      <c r="AB36" s="349"/>
      <c r="AC36" s="353"/>
      <c r="AD36" s="353"/>
      <c r="AE36" s="349"/>
      <c r="AF36" s="349"/>
      <c r="AG36" s="353"/>
      <c r="AH36" s="353"/>
      <c r="AI36" s="357"/>
      <c r="AJ36" s="357"/>
      <c r="AK36" s="357"/>
      <c r="AL36" s="357"/>
      <c r="AM36" s="357"/>
      <c r="AN36" s="357"/>
      <c r="AO36" s="357"/>
      <c r="AP36" s="357"/>
      <c r="AQ36" s="357"/>
      <c r="AR36" s="357"/>
      <c r="AS36" s="349"/>
      <c r="AT36" s="359"/>
      <c r="AU36" s="359"/>
      <c r="AV36" s="349"/>
      <c r="AW36" s="349"/>
    </row>
    <row r="37" ht="15" customHeight="1" spans="1:49">
      <c r="A37" s="349"/>
      <c r="B37" s="349"/>
      <c r="C37" s="349"/>
      <c r="D37" s="349"/>
      <c r="E37" s="349"/>
      <c r="F37" s="349"/>
      <c r="G37" s="349"/>
      <c r="H37" s="349"/>
      <c r="I37" s="349"/>
      <c r="J37" s="349"/>
      <c r="K37" s="349"/>
      <c r="L37" s="349"/>
      <c r="M37" s="352"/>
      <c r="N37" s="349" t="s">
        <v>44</v>
      </c>
      <c r="O37" s="349"/>
      <c r="P37" s="349"/>
      <c r="Q37" s="353"/>
      <c r="R37" s="353"/>
      <c r="S37" s="349"/>
      <c r="T37" s="349"/>
      <c r="U37" s="353"/>
      <c r="V37" s="353"/>
      <c r="W37" s="349"/>
      <c r="X37" s="349"/>
      <c r="Y37" s="353"/>
      <c r="Z37" s="353"/>
      <c r="AA37" s="349"/>
      <c r="AB37" s="349"/>
      <c r="AC37" s="353"/>
      <c r="AD37" s="353"/>
      <c r="AE37" s="349"/>
      <c r="AF37" s="349"/>
      <c r="AG37" s="353"/>
      <c r="AH37" s="353"/>
      <c r="AI37" s="357"/>
      <c r="AJ37" s="357"/>
      <c r="AK37" s="357"/>
      <c r="AL37" s="357"/>
      <c r="AM37" s="357"/>
      <c r="AN37" s="357"/>
      <c r="AO37" s="357"/>
      <c r="AP37" s="357"/>
      <c r="AQ37" s="357"/>
      <c r="AR37" s="357"/>
      <c r="AS37" s="349"/>
      <c r="AT37" s="359"/>
      <c r="AU37" s="359"/>
      <c r="AV37" s="349"/>
      <c r="AW37" s="349"/>
    </row>
    <row r="38" ht="15" customHeight="1" spans="1:49">
      <c r="A38" s="349"/>
      <c r="B38" s="349" t="s">
        <v>81</v>
      </c>
      <c r="C38" s="349"/>
      <c r="D38" s="349"/>
      <c r="E38" s="349"/>
      <c r="F38" s="349"/>
      <c r="G38" s="349"/>
      <c r="H38" s="349"/>
      <c r="I38" s="349"/>
      <c r="J38" s="349"/>
      <c r="K38" s="349"/>
      <c r="L38" s="349"/>
      <c r="M38" s="354" t="str">
        <f>IF(COUNT(AV38)=0,"",1-SUM(L30:L37)/AV38)</f>
        <v/>
      </c>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61"/>
      <c r="AU38" s="359"/>
      <c r="AV38" s="360" t="str">
        <f>IF(COUNT(AV30:AV37)=0,"",SUM(AV30:AV37))</f>
        <v/>
      </c>
      <c r="AW38" s="365" t="s">
        <v>40</v>
      </c>
    </row>
    <row r="39" ht="15" customHeight="1" spans="1:49">
      <c r="A39" s="349" t="s">
        <v>82</v>
      </c>
      <c r="B39" s="349"/>
      <c r="C39" s="349"/>
      <c r="D39" s="349"/>
      <c r="E39" s="349"/>
      <c r="F39" s="349"/>
      <c r="G39" s="349"/>
      <c r="H39" s="349"/>
      <c r="I39" s="349"/>
      <c r="J39" s="349"/>
      <c r="K39" s="349"/>
      <c r="L39" s="349"/>
      <c r="M39" s="356" t="str">
        <f>IF(COUNT(AV39)=0,"",1-SUM(L7:L37)/AV39)</f>
        <v/>
      </c>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59"/>
      <c r="AV39" s="362" t="str">
        <f>IF(COUNT(AV14,#REF!,AV29,AV38)=0,"",SUM(AV14,#REF!,AV29,AV38))</f>
        <v/>
      </c>
      <c r="AW39" s="365" t="s">
        <v>40</v>
      </c>
    </row>
    <row r="40" ht="15" customHeight="1" spans="1:49">
      <c r="A40" s="349" t="s">
        <v>83</v>
      </c>
      <c r="B40" s="349" t="s">
        <v>83</v>
      </c>
      <c r="C40" s="349" t="s">
        <v>84</v>
      </c>
      <c r="D40" s="349" t="s">
        <v>40</v>
      </c>
      <c r="E40" s="349" t="s">
        <v>85</v>
      </c>
      <c r="F40" s="349">
        <v>15</v>
      </c>
      <c r="G40" s="349">
        <v>45</v>
      </c>
      <c r="H40" s="349">
        <v>1</v>
      </c>
      <c r="I40" s="349"/>
      <c r="J40" s="349" t="s">
        <v>60</v>
      </c>
      <c r="K40" s="349"/>
      <c r="L40" s="349"/>
      <c r="M40" s="352" t="str">
        <f t="shared" ref="M40:M46" si="4">IF(AV40="","",1-L40/AV40)</f>
        <v/>
      </c>
      <c r="N40" s="349" t="s">
        <v>84</v>
      </c>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t="s">
        <v>40</v>
      </c>
      <c r="AT40" s="363" t="s">
        <v>40</v>
      </c>
      <c r="AU40" s="359"/>
      <c r="AV40" s="349"/>
      <c r="AW40" s="349" t="s">
        <v>40</v>
      </c>
    </row>
    <row r="41" ht="15" customHeight="1" spans="1:49">
      <c r="A41" s="349"/>
      <c r="B41" s="349"/>
      <c r="C41" s="349"/>
      <c r="D41" s="349"/>
      <c r="E41" s="349"/>
      <c r="F41" s="349"/>
      <c r="G41" s="349"/>
      <c r="H41" s="349"/>
      <c r="I41" s="349"/>
      <c r="J41" s="349"/>
      <c r="K41" s="349"/>
      <c r="L41" s="349"/>
      <c r="M41" s="352"/>
      <c r="N41" s="349" t="s">
        <v>84</v>
      </c>
      <c r="O41" s="349"/>
      <c r="P41" s="349"/>
      <c r="Q41" s="349"/>
      <c r="R41" s="349"/>
      <c r="S41" s="349"/>
      <c r="T41" s="349"/>
      <c r="U41" s="349"/>
      <c r="V41" s="349"/>
      <c r="W41" s="349"/>
      <c r="X41" s="349"/>
      <c r="Y41" s="349"/>
      <c r="Z41" s="349"/>
      <c r="AA41" s="349"/>
      <c r="AB41" s="349"/>
      <c r="AC41" s="349"/>
      <c r="AD41" s="357"/>
      <c r="AE41" s="357"/>
      <c r="AF41" s="357"/>
      <c r="AG41" s="357"/>
      <c r="AH41" s="357"/>
      <c r="AI41" s="357"/>
      <c r="AJ41" s="357"/>
      <c r="AK41" s="357"/>
      <c r="AL41" s="357"/>
      <c r="AM41" s="357"/>
      <c r="AN41" s="357"/>
      <c r="AO41" s="357"/>
      <c r="AP41" s="357"/>
      <c r="AQ41" s="357"/>
      <c r="AR41" s="357"/>
      <c r="AS41" s="349"/>
      <c r="AT41" s="364"/>
      <c r="AU41" s="359"/>
      <c r="AV41" s="349"/>
      <c r="AW41" s="349"/>
    </row>
    <row r="42" ht="15" customHeight="1" spans="1:49">
      <c r="A42" s="349"/>
      <c r="B42" s="349"/>
      <c r="C42" s="349" t="s">
        <v>86</v>
      </c>
      <c r="D42" s="349" t="s">
        <v>40</v>
      </c>
      <c r="E42" s="349" t="s">
        <v>85</v>
      </c>
      <c r="F42" s="349">
        <v>15</v>
      </c>
      <c r="G42" s="349">
        <v>45</v>
      </c>
      <c r="H42" s="349">
        <v>1</v>
      </c>
      <c r="I42" s="349"/>
      <c r="J42" s="349" t="s">
        <v>60</v>
      </c>
      <c r="K42" s="349"/>
      <c r="L42" s="349"/>
      <c r="M42" s="352" t="str">
        <f t="shared" si="4"/>
        <v/>
      </c>
      <c r="N42" s="349" t="s">
        <v>86</v>
      </c>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64"/>
      <c r="AU42" s="359"/>
      <c r="AV42" s="349"/>
      <c r="AW42" s="349" t="s">
        <v>40</v>
      </c>
    </row>
    <row r="43" ht="15" customHeight="1" spans="1:49">
      <c r="A43" s="349"/>
      <c r="B43" s="349"/>
      <c r="C43" s="349"/>
      <c r="D43" s="349"/>
      <c r="E43" s="349"/>
      <c r="F43" s="349"/>
      <c r="G43" s="349"/>
      <c r="H43" s="349"/>
      <c r="I43" s="349"/>
      <c r="J43" s="349"/>
      <c r="K43" s="349"/>
      <c r="L43" s="349"/>
      <c r="M43" s="352"/>
      <c r="N43" s="349" t="s">
        <v>86</v>
      </c>
      <c r="O43" s="349"/>
      <c r="P43" s="349"/>
      <c r="Q43" s="349"/>
      <c r="R43" s="349"/>
      <c r="S43" s="349"/>
      <c r="T43" s="349"/>
      <c r="U43" s="349"/>
      <c r="V43" s="349"/>
      <c r="W43" s="349"/>
      <c r="X43" s="349"/>
      <c r="Y43" s="349"/>
      <c r="Z43" s="349"/>
      <c r="AA43" s="349"/>
      <c r="AB43" s="349"/>
      <c r="AC43" s="349"/>
      <c r="AD43" s="357"/>
      <c r="AE43" s="357"/>
      <c r="AF43" s="357"/>
      <c r="AG43" s="357"/>
      <c r="AH43" s="357"/>
      <c r="AI43" s="357"/>
      <c r="AJ43" s="357"/>
      <c r="AK43" s="357"/>
      <c r="AL43" s="357"/>
      <c r="AM43" s="357"/>
      <c r="AN43" s="357"/>
      <c r="AO43" s="357"/>
      <c r="AP43" s="357"/>
      <c r="AQ43" s="357"/>
      <c r="AR43" s="357"/>
      <c r="AS43" s="349"/>
      <c r="AT43" s="364"/>
      <c r="AU43" s="359"/>
      <c r="AV43" s="349"/>
      <c r="AW43" s="349"/>
    </row>
    <row r="44" ht="15" customHeight="1" spans="1:49">
      <c r="A44" s="349"/>
      <c r="B44" s="349"/>
      <c r="C44" s="349" t="s">
        <v>87</v>
      </c>
      <c r="D44" s="349" t="s">
        <v>88</v>
      </c>
      <c r="E44" s="349" t="s">
        <v>85</v>
      </c>
      <c r="F44" s="349">
        <v>6</v>
      </c>
      <c r="G44" s="349">
        <v>24</v>
      </c>
      <c r="H44" s="349">
        <v>1</v>
      </c>
      <c r="I44" s="349"/>
      <c r="J44" s="349" t="s">
        <v>60</v>
      </c>
      <c r="K44" s="349"/>
      <c r="L44" s="349"/>
      <c r="M44" s="352" t="str">
        <f t="shared" si="4"/>
        <v/>
      </c>
      <c r="N44" s="349" t="s">
        <v>87</v>
      </c>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57"/>
      <c r="AN44" s="357"/>
      <c r="AO44" s="357"/>
      <c r="AP44" s="357"/>
      <c r="AQ44" s="357"/>
      <c r="AR44" s="357"/>
      <c r="AS44" s="349"/>
      <c r="AT44" s="364"/>
      <c r="AU44" s="359"/>
      <c r="AV44" s="349"/>
      <c r="AW44" s="349" t="s">
        <v>40</v>
      </c>
    </row>
    <row r="45" ht="15" customHeight="1" spans="1:49">
      <c r="A45" s="349"/>
      <c r="B45" s="349"/>
      <c r="C45" s="349"/>
      <c r="D45" s="349" t="s">
        <v>89</v>
      </c>
      <c r="E45" s="349" t="s">
        <v>73</v>
      </c>
      <c r="F45" s="349">
        <v>6</v>
      </c>
      <c r="G45" s="349">
        <v>24</v>
      </c>
      <c r="H45" s="349">
        <v>1</v>
      </c>
      <c r="I45" s="349"/>
      <c r="J45" s="349" t="s">
        <v>60</v>
      </c>
      <c r="K45" s="349"/>
      <c r="L45" s="349"/>
      <c r="M45" s="352" t="str">
        <f t="shared" si="4"/>
        <v/>
      </c>
      <c r="N45" s="349" t="s">
        <v>87</v>
      </c>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57"/>
      <c r="AN45" s="357"/>
      <c r="AO45" s="357"/>
      <c r="AP45" s="357"/>
      <c r="AQ45" s="357"/>
      <c r="AR45" s="357"/>
      <c r="AS45" s="349"/>
      <c r="AT45" s="364"/>
      <c r="AU45" s="359"/>
      <c r="AV45" s="349"/>
      <c r="AW45" s="349"/>
    </row>
    <row r="46" ht="15" customHeight="1" spans="1:49">
      <c r="A46" s="349"/>
      <c r="B46" s="349"/>
      <c r="C46" s="349" t="s">
        <v>90</v>
      </c>
      <c r="D46" s="349" t="s">
        <v>40</v>
      </c>
      <c r="E46" s="349" t="s">
        <v>63</v>
      </c>
      <c r="F46" s="349">
        <v>10</v>
      </c>
      <c r="G46" s="349">
        <v>50</v>
      </c>
      <c r="H46" s="349">
        <v>5</v>
      </c>
      <c r="I46" s="349" t="s">
        <v>91</v>
      </c>
      <c r="J46" s="349" t="s">
        <v>69</v>
      </c>
      <c r="K46" s="349"/>
      <c r="L46" s="349"/>
      <c r="M46" s="352" t="str">
        <f t="shared" si="4"/>
        <v/>
      </c>
      <c r="N46" s="349" t="s">
        <v>90</v>
      </c>
      <c r="O46" s="355"/>
      <c r="P46" s="355"/>
      <c r="Q46" s="355"/>
      <c r="R46" s="355"/>
      <c r="S46" s="355"/>
      <c r="T46" s="349"/>
      <c r="U46" s="349"/>
      <c r="V46" s="349"/>
      <c r="W46" s="349"/>
      <c r="X46" s="349"/>
      <c r="Y46" s="355"/>
      <c r="Z46" s="355"/>
      <c r="AA46" s="355"/>
      <c r="AB46" s="355"/>
      <c r="AC46" s="355"/>
      <c r="AD46" s="349"/>
      <c r="AE46" s="349"/>
      <c r="AF46" s="349"/>
      <c r="AG46" s="349"/>
      <c r="AH46" s="349"/>
      <c r="AI46" s="355"/>
      <c r="AJ46" s="355"/>
      <c r="AK46" s="355"/>
      <c r="AL46" s="355"/>
      <c r="AM46" s="355"/>
      <c r="AN46" s="349"/>
      <c r="AO46" s="349"/>
      <c r="AP46" s="349"/>
      <c r="AQ46" s="349"/>
      <c r="AR46" s="349"/>
      <c r="AS46" s="349"/>
      <c r="AT46" s="364"/>
      <c r="AU46" s="359"/>
      <c r="AV46" s="349"/>
      <c r="AW46" s="349" t="s">
        <v>40</v>
      </c>
    </row>
    <row r="47" ht="15" customHeight="1" spans="1:49">
      <c r="A47" s="349"/>
      <c r="B47" s="349"/>
      <c r="C47" s="349"/>
      <c r="D47" s="349"/>
      <c r="E47" s="349"/>
      <c r="F47" s="349"/>
      <c r="G47" s="349"/>
      <c r="H47" s="349"/>
      <c r="I47" s="349"/>
      <c r="J47" s="349"/>
      <c r="K47" s="349"/>
      <c r="L47" s="349"/>
      <c r="M47" s="352"/>
      <c r="N47" s="349" t="s">
        <v>90</v>
      </c>
      <c r="O47" s="349"/>
      <c r="P47" s="349"/>
      <c r="Q47" s="349"/>
      <c r="R47" s="349"/>
      <c r="S47" s="349"/>
      <c r="T47" s="355"/>
      <c r="U47" s="355"/>
      <c r="V47" s="355"/>
      <c r="W47" s="355"/>
      <c r="X47" s="355"/>
      <c r="Y47" s="349"/>
      <c r="Z47" s="349"/>
      <c r="AA47" s="349"/>
      <c r="AB47" s="349"/>
      <c r="AC47" s="349"/>
      <c r="AD47" s="355"/>
      <c r="AE47" s="355"/>
      <c r="AF47" s="355"/>
      <c r="AG47" s="355"/>
      <c r="AH47" s="355"/>
      <c r="AI47" s="357"/>
      <c r="AJ47" s="357"/>
      <c r="AK47" s="357"/>
      <c r="AL47" s="357"/>
      <c r="AM47" s="357"/>
      <c r="AN47" s="357"/>
      <c r="AO47" s="357"/>
      <c r="AP47" s="357"/>
      <c r="AQ47" s="357"/>
      <c r="AR47" s="357"/>
      <c r="AS47" s="349"/>
      <c r="AT47" s="364"/>
      <c r="AU47" s="359"/>
      <c r="AV47" s="349"/>
      <c r="AW47" s="349"/>
    </row>
    <row r="48" ht="15" customHeight="1" spans="1:49">
      <c r="A48" s="349"/>
      <c r="B48" s="349"/>
      <c r="C48" s="349" t="s">
        <v>92</v>
      </c>
      <c r="D48" s="349" t="s">
        <v>40</v>
      </c>
      <c r="E48" s="349" t="s">
        <v>63</v>
      </c>
      <c r="F48" s="349">
        <v>10</v>
      </c>
      <c r="G48" s="349">
        <v>50</v>
      </c>
      <c r="H48" s="349">
        <v>5</v>
      </c>
      <c r="I48" s="349" t="s">
        <v>91</v>
      </c>
      <c r="J48" s="349" t="s">
        <v>69</v>
      </c>
      <c r="K48" s="349"/>
      <c r="L48" s="349"/>
      <c r="M48" s="352" t="str">
        <f t="shared" ref="M48:M51" si="5">IF(AV48="","",1-L48/AV48)</f>
        <v/>
      </c>
      <c r="N48" s="349" t="s">
        <v>92</v>
      </c>
      <c r="O48" s="355"/>
      <c r="P48" s="355"/>
      <c r="Q48" s="355"/>
      <c r="R48" s="355"/>
      <c r="S48" s="355"/>
      <c r="T48" s="349"/>
      <c r="U48" s="349"/>
      <c r="V48" s="349"/>
      <c r="W48" s="349"/>
      <c r="X48" s="349"/>
      <c r="Y48" s="355"/>
      <c r="Z48" s="355"/>
      <c r="AA48" s="355"/>
      <c r="AB48" s="355"/>
      <c r="AC48" s="355"/>
      <c r="AD48" s="349"/>
      <c r="AE48" s="349"/>
      <c r="AF48" s="349"/>
      <c r="AG48" s="349"/>
      <c r="AH48" s="349"/>
      <c r="AI48" s="355"/>
      <c r="AJ48" s="355"/>
      <c r="AK48" s="355"/>
      <c r="AL48" s="355"/>
      <c r="AM48" s="355"/>
      <c r="AN48" s="349"/>
      <c r="AO48" s="349"/>
      <c r="AP48" s="349"/>
      <c r="AQ48" s="349"/>
      <c r="AR48" s="349"/>
      <c r="AS48" s="349"/>
      <c r="AT48" s="364"/>
      <c r="AU48" s="359"/>
      <c r="AV48" s="349"/>
      <c r="AW48" s="349" t="s">
        <v>40</v>
      </c>
    </row>
    <row r="49" ht="15" customHeight="1" spans="1:49">
      <c r="A49" s="349"/>
      <c r="B49" s="349"/>
      <c r="C49" s="349"/>
      <c r="D49" s="349"/>
      <c r="E49" s="349"/>
      <c r="F49" s="349"/>
      <c r="G49" s="349"/>
      <c r="H49" s="349"/>
      <c r="I49" s="349"/>
      <c r="J49" s="349"/>
      <c r="K49" s="349"/>
      <c r="L49" s="349"/>
      <c r="M49" s="352"/>
      <c r="N49" s="349" t="s">
        <v>92</v>
      </c>
      <c r="O49" s="349"/>
      <c r="P49" s="349"/>
      <c r="Q49" s="349"/>
      <c r="R49" s="349"/>
      <c r="S49" s="349"/>
      <c r="T49" s="355"/>
      <c r="U49" s="355"/>
      <c r="V49" s="355"/>
      <c r="W49" s="355"/>
      <c r="X49" s="355"/>
      <c r="Y49" s="349"/>
      <c r="Z49" s="349"/>
      <c r="AA49" s="349"/>
      <c r="AB49" s="349"/>
      <c r="AC49" s="349"/>
      <c r="AD49" s="355"/>
      <c r="AE49" s="355"/>
      <c r="AF49" s="355"/>
      <c r="AG49" s="355"/>
      <c r="AH49" s="355"/>
      <c r="AI49" s="357"/>
      <c r="AJ49" s="357"/>
      <c r="AK49" s="357"/>
      <c r="AL49" s="357"/>
      <c r="AM49" s="357"/>
      <c r="AN49" s="357"/>
      <c r="AO49" s="357"/>
      <c r="AP49" s="357"/>
      <c r="AQ49" s="357"/>
      <c r="AR49" s="357"/>
      <c r="AS49" s="349"/>
      <c r="AT49" s="364"/>
      <c r="AU49" s="359"/>
      <c r="AV49" s="349"/>
      <c r="AW49" s="349"/>
    </row>
    <row r="50" ht="15" customHeight="1" spans="1:49">
      <c r="A50" s="349"/>
      <c r="B50" s="349"/>
      <c r="C50" s="349" t="s">
        <v>74</v>
      </c>
      <c r="D50" s="349" t="s">
        <v>40</v>
      </c>
      <c r="E50" s="349" t="s">
        <v>63</v>
      </c>
      <c r="F50" s="349">
        <v>10</v>
      </c>
      <c r="G50" s="349">
        <v>30</v>
      </c>
      <c r="H50" s="349">
        <v>3</v>
      </c>
      <c r="I50" s="349"/>
      <c r="J50" s="349" t="s">
        <v>75</v>
      </c>
      <c r="K50" s="349"/>
      <c r="L50" s="349"/>
      <c r="M50" s="352" t="str">
        <f t="shared" si="5"/>
        <v/>
      </c>
      <c r="N50" s="349" t="s">
        <v>74</v>
      </c>
      <c r="O50" s="355"/>
      <c r="P50" s="355"/>
      <c r="Q50" s="355"/>
      <c r="R50" s="349"/>
      <c r="S50" s="349"/>
      <c r="T50" s="349"/>
      <c r="U50" s="355"/>
      <c r="V50" s="355"/>
      <c r="W50" s="355"/>
      <c r="X50" s="349"/>
      <c r="Y50" s="349"/>
      <c r="Z50" s="349"/>
      <c r="AA50" s="355"/>
      <c r="AB50" s="355"/>
      <c r="AC50" s="355"/>
      <c r="AD50" s="349"/>
      <c r="AE50" s="349"/>
      <c r="AF50" s="349"/>
      <c r="AG50" s="355"/>
      <c r="AH50" s="355"/>
      <c r="AI50" s="355"/>
      <c r="AJ50" s="349"/>
      <c r="AK50" s="349"/>
      <c r="AL50" s="349"/>
      <c r="AM50" s="355"/>
      <c r="AN50" s="355"/>
      <c r="AO50" s="355"/>
      <c r="AP50" s="349"/>
      <c r="AQ50" s="349"/>
      <c r="AR50" s="349"/>
      <c r="AS50" s="349"/>
      <c r="AT50" s="364"/>
      <c r="AU50" s="359"/>
      <c r="AV50" s="349"/>
      <c r="AW50" s="349" t="s">
        <v>40</v>
      </c>
    </row>
    <row r="51" ht="15" customHeight="1" spans="1:49">
      <c r="A51" s="349"/>
      <c r="B51" s="349"/>
      <c r="C51" s="349" t="s">
        <v>93</v>
      </c>
      <c r="D51" s="349" t="s">
        <v>40</v>
      </c>
      <c r="E51" s="349" t="s">
        <v>94</v>
      </c>
      <c r="F51" s="349">
        <v>10</v>
      </c>
      <c r="G51" s="349">
        <v>50</v>
      </c>
      <c r="H51" s="349">
        <v>5</v>
      </c>
      <c r="I51" s="349" t="s">
        <v>95</v>
      </c>
      <c r="J51" s="349" t="s">
        <v>96</v>
      </c>
      <c r="K51" s="349" t="s">
        <v>93</v>
      </c>
      <c r="L51" s="349"/>
      <c r="M51" s="352" t="str">
        <f t="shared" si="5"/>
        <v/>
      </c>
      <c r="N51" s="349" t="s">
        <v>93</v>
      </c>
      <c r="O51" s="349"/>
      <c r="P51" s="349"/>
      <c r="Q51" s="349"/>
      <c r="R51" s="349"/>
      <c r="S51" s="349"/>
      <c r="T51" s="353"/>
      <c r="U51" s="353"/>
      <c r="V51" s="353"/>
      <c r="W51" s="353"/>
      <c r="X51" s="353"/>
      <c r="Y51" s="349"/>
      <c r="Z51" s="349"/>
      <c r="AA51" s="349"/>
      <c r="AB51" s="349"/>
      <c r="AC51" s="349"/>
      <c r="AD51" s="353"/>
      <c r="AE51" s="353"/>
      <c r="AF51" s="353"/>
      <c r="AG51" s="353"/>
      <c r="AH51" s="353"/>
      <c r="AI51" s="349"/>
      <c r="AJ51" s="349"/>
      <c r="AK51" s="349"/>
      <c r="AL51" s="349"/>
      <c r="AM51" s="349"/>
      <c r="AN51" s="353"/>
      <c r="AO51" s="353"/>
      <c r="AP51" s="353"/>
      <c r="AQ51" s="353"/>
      <c r="AR51" s="353"/>
      <c r="AS51" s="349"/>
      <c r="AT51" s="364"/>
      <c r="AU51" s="359"/>
      <c r="AV51" s="349"/>
      <c r="AW51" s="349" t="s">
        <v>40</v>
      </c>
    </row>
    <row r="52" ht="15" customHeight="1" spans="1:49">
      <c r="A52" s="349"/>
      <c r="B52" s="349"/>
      <c r="C52" s="349"/>
      <c r="D52" s="349"/>
      <c r="E52" s="349"/>
      <c r="F52" s="349"/>
      <c r="G52" s="349"/>
      <c r="H52" s="349"/>
      <c r="I52" s="349"/>
      <c r="J52" s="349"/>
      <c r="K52" s="349"/>
      <c r="L52" s="349"/>
      <c r="M52" s="352"/>
      <c r="N52" s="349" t="s">
        <v>44</v>
      </c>
      <c r="O52" s="349"/>
      <c r="P52" s="349"/>
      <c r="Q52" s="349"/>
      <c r="R52" s="349"/>
      <c r="S52" s="349"/>
      <c r="T52" s="353"/>
      <c r="U52" s="353"/>
      <c r="V52" s="353"/>
      <c r="W52" s="353"/>
      <c r="X52" s="353"/>
      <c r="Y52" s="349"/>
      <c r="Z52" s="349"/>
      <c r="AA52" s="349"/>
      <c r="AB52" s="349"/>
      <c r="AC52" s="349"/>
      <c r="AD52" s="353"/>
      <c r="AE52" s="353"/>
      <c r="AF52" s="353"/>
      <c r="AG52" s="353"/>
      <c r="AH52" s="353"/>
      <c r="AI52" s="349"/>
      <c r="AJ52" s="349"/>
      <c r="AK52" s="349"/>
      <c r="AL52" s="349"/>
      <c r="AM52" s="349"/>
      <c r="AN52" s="353"/>
      <c r="AO52" s="353"/>
      <c r="AP52" s="353"/>
      <c r="AQ52" s="353"/>
      <c r="AR52" s="353"/>
      <c r="AS52" s="349"/>
      <c r="AT52" s="364"/>
      <c r="AU52" s="359"/>
      <c r="AV52" s="349"/>
      <c r="AW52" s="349"/>
    </row>
    <row r="53" ht="15" customHeight="1" spans="1:49">
      <c r="A53" s="349"/>
      <c r="B53" s="349"/>
      <c r="C53" s="349"/>
      <c r="D53" s="349"/>
      <c r="E53" s="349"/>
      <c r="F53" s="349"/>
      <c r="G53" s="349"/>
      <c r="H53" s="349"/>
      <c r="I53" s="349"/>
      <c r="J53" s="349"/>
      <c r="K53" s="349"/>
      <c r="L53" s="349"/>
      <c r="M53" s="352"/>
      <c r="N53" s="349" t="s">
        <v>93</v>
      </c>
      <c r="O53" s="349"/>
      <c r="P53" s="349"/>
      <c r="Q53" s="349"/>
      <c r="R53" s="349"/>
      <c r="S53" s="349"/>
      <c r="T53" s="353"/>
      <c r="U53" s="353"/>
      <c r="V53" s="353"/>
      <c r="W53" s="353"/>
      <c r="X53" s="353"/>
      <c r="Y53" s="349"/>
      <c r="Z53" s="349"/>
      <c r="AA53" s="349"/>
      <c r="AB53" s="349"/>
      <c r="AC53" s="349"/>
      <c r="AD53" s="353"/>
      <c r="AE53" s="353"/>
      <c r="AF53" s="353"/>
      <c r="AG53" s="353"/>
      <c r="AH53" s="353"/>
      <c r="AI53" s="357"/>
      <c r="AJ53" s="357"/>
      <c r="AK53" s="357"/>
      <c r="AL53" s="357"/>
      <c r="AM53" s="357"/>
      <c r="AN53" s="357"/>
      <c r="AO53" s="357"/>
      <c r="AP53" s="357"/>
      <c r="AQ53" s="357"/>
      <c r="AR53" s="357"/>
      <c r="AS53" s="349"/>
      <c r="AT53" s="364"/>
      <c r="AU53" s="359"/>
      <c r="AV53" s="349"/>
      <c r="AW53" s="349"/>
    </row>
    <row r="54" ht="15" customHeight="1" spans="1:49">
      <c r="A54" s="349"/>
      <c r="B54" s="349"/>
      <c r="C54" s="349"/>
      <c r="D54" s="349"/>
      <c r="E54" s="349"/>
      <c r="F54" s="349"/>
      <c r="G54" s="349"/>
      <c r="H54" s="349"/>
      <c r="I54" s="349"/>
      <c r="J54" s="349"/>
      <c r="K54" s="349"/>
      <c r="L54" s="349"/>
      <c r="M54" s="352"/>
      <c r="N54" s="349" t="s">
        <v>44</v>
      </c>
      <c r="O54" s="349"/>
      <c r="P54" s="349"/>
      <c r="Q54" s="349"/>
      <c r="R54" s="349"/>
      <c r="S54" s="349"/>
      <c r="T54" s="353"/>
      <c r="U54" s="353"/>
      <c r="V54" s="353"/>
      <c r="W54" s="353"/>
      <c r="X54" s="353"/>
      <c r="Y54" s="349"/>
      <c r="Z54" s="349"/>
      <c r="AA54" s="349"/>
      <c r="AB54" s="349"/>
      <c r="AC54" s="349"/>
      <c r="AD54" s="353"/>
      <c r="AE54" s="353"/>
      <c r="AF54" s="353"/>
      <c r="AG54" s="353"/>
      <c r="AH54" s="353"/>
      <c r="AI54" s="357"/>
      <c r="AJ54" s="357"/>
      <c r="AK54" s="357"/>
      <c r="AL54" s="357"/>
      <c r="AM54" s="357"/>
      <c r="AN54" s="357"/>
      <c r="AO54" s="357"/>
      <c r="AP54" s="357"/>
      <c r="AQ54" s="357"/>
      <c r="AR54" s="357"/>
      <c r="AS54" s="349"/>
      <c r="AT54" s="364"/>
      <c r="AU54" s="359"/>
      <c r="AV54" s="349"/>
      <c r="AW54" s="349"/>
    </row>
    <row r="55" ht="15" customHeight="1" spans="1:49">
      <c r="A55" s="349"/>
      <c r="B55" s="349"/>
      <c r="C55" s="349" t="s">
        <v>97</v>
      </c>
      <c r="D55" s="349" t="s">
        <v>40</v>
      </c>
      <c r="E55" s="349" t="s">
        <v>94</v>
      </c>
      <c r="F55" s="349">
        <v>6</v>
      </c>
      <c r="G55" s="349">
        <v>24</v>
      </c>
      <c r="H55" s="349">
        <v>2</v>
      </c>
      <c r="I55" s="349"/>
      <c r="J55" s="349" t="s">
        <v>57</v>
      </c>
      <c r="K55" s="349" t="s">
        <v>98</v>
      </c>
      <c r="L55" s="349"/>
      <c r="M55" s="352" t="str">
        <f>IF(AV55="","",1-L55/AV55)</f>
        <v/>
      </c>
      <c r="N55" s="349" t="s">
        <v>99</v>
      </c>
      <c r="O55" s="349"/>
      <c r="P55" s="349"/>
      <c r="Q55" s="353"/>
      <c r="R55" s="353"/>
      <c r="S55" s="349"/>
      <c r="T55" s="349"/>
      <c r="U55" s="353"/>
      <c r="V55" s="353"/>
      <c r="W55" s="349"/>
      <c r="X55" s="349"/>
      <c r="Y55" s="353"/>
      <c r="Z55" s="353"/>
      <c r="AA55" s="357"/>
      <c r="AB55" s="357"/>
      <c r="AC55" s="357"/>
      <c r="AD55" s="357"/>
      <c r="AE55" s="357"/>
      <c r="AF55" s="357"/>
      <c r="AG55" s="357"/>
      <c r="AH55" s="357"/>
      <c r="AI55" s="357"/>
      <c r="AJ55" s="357"/>
      <c r="AK55" s="357"/>
      <c r="AL55" s="357"/>
      <c r="AM55" s="357"/>
      <c r="AN55" s="357"/>
      <c r="AO55" s="357"/>
      <c r="AP55" s="357"/>
      <c r="AQ55" s="357"/>
      <c r="AR55" s="357"/>
      <c r="AS55" s="349"/>
      <c r="AT55" s="364"/>
      <c r="AU55" s="359"/>
      <c r="AV55" s="349"/>
      <c r="AW55" s="349" t="s">
        <v>40</v>
      </c>
    </row>
    <row r="56" ht="15" customHeight="1" spans="1:49">
      <c r="A56" s="349"/>
      <c r="B56" s="349"/>
      <c r="C56" s="349"/>
      <c r="D56" s="349"/>
      <c r="E56" s="349"/>
      <c r="F56" s="349"/>
      <c r="G56" s="349"/>
      <c r="H56" s="349"/>
      <c r="I56" s="349"/>
      <c r="J56" s="349"/>
      <c r="K56" s="349"/>
      <c r="L56" s="349"/>
      <c r="M56" s="352"/>
      <c r="N56" s="349" t="s">
        <v>100</v>
      </c>
      <c r="O56" s="349"/>
      <c r="P56" s="349"/>
      <c r="Q56" s="353"/>
      <c r="R56" s="353"/>
      <c r="S56" s="349"/>
      <c r="T56" s="349"/>
      <c r="U56" s="353"/>
      <c r="V56" s="353"/>
      <c r="W56" s="349"/>
      <c r="X56" s="349"/>
      <c r="Y56" s="353"/>
      <c r="Z56" s="353"/>
      <c r="AA56" s="357"/>
      <c r="AB56" s="357"/>
      <c r="AC56" s="357"/>
      <c r="AD56" s="357"/>
      <c r="AE56" s="357"/>
      <c r="AF56" s="357"/>
      <c r="AG56" s="357"/>
      <c r="AH56" s="357"/>
      <c r="AI56" s="357"/>
      <c r="AJ56" s="357"/>
      <c r="AK56" s="357"/>
      <c r="AL56" s="357"/>
      <c r="AM56" s="357"/>
      <c r="AN56" s="357"/>
      <c r="AO56" s="357"/>
      <c r="AP56" s="357"/>
      <c r="AQ56" s="357"/>
      <c r="AR56" s="357"/>
      <c r="AS56" s="349"/>
      <c r="AT56" s="364"/>
      <c r="AU56" s="359"/>
      <c r="AV56" s="349"/>
      <c r="AW56" s="349"/>
    </row>
    <row r="57" ht="15" customHeight="1" spans="1:49">
      <c r="A57" s="349"/>
      <c r="B57" s="349"/>
      <c r="C57" s="349"/>
      <c r="D57" s="349"/>
      <c r="E57" s="349"/>
      <c r="F57" s="349"/>
      <c r="G57" s="349"/>
      <c r="H57" s="349"/>
      <c r="I57" s="349"/>
      <c r="J57" s="349"/>
      <c r="K57" s="349"/>
      <c r="L57" s="349"/>
      <c r="M57" s="352"/>
      <c r="N57" s="349" t="s">
        <v>44</v>
      </c>
      <c r="O57" s="349"/>
      <c r="P57" s="349"/>
      <c r="Q57" s="353"/>
      <c r="R57" s="353"/>
      <c r="S57" s="349"/>
      <c r="T57" s="349"/>
      <c r="U57" s="353"/>
      <c r="V57" s="353"/>
      <c r="W57" s="349"/>
      <c r="X57" s="349"/>
      <c r="Y57" s="353"/>
      <c r="Z57" s="353"/>
      <c r="AA57" s="357"/>
      <c r="AB57" s="357"/>
      <c r="AC57" s="357"/>
      <c r="AD57" s="357"/>
      <c r="AE57" s="357"/>
      <c r="AF57" s="357"/>
      <c r="AG57" s="357"/>
      <c r="AH57" s="357"/>
      <c r="AI57" s="357"/>
      <c r="AJ57" s="357"/>
      <c r="AK57" s="357"/>
      <c r="AL57" s="357"/>
      <c r="AM57" s="357"/>
      <c r="AN57" s="357"/>
      <c r="AO57" s="357"/>
      <c r="AP57" s="357"/>
      <c r="AQ57" s="357"/>
      <c r="AR57" s="357"/>
      <c r="AS57" s="349"/>
      <c r="AT57" s="364"/>
      <c r="AU57" s="359"/>
      <c r="AV57" s="349"/>
      <c r="AW57" s="349"/>
    </row>
    <row r="58" ht="15" customHeight="1" spans="1:49">
      <c r="A58" s="349"/>
      <c r="B58" s="349"/>
      <c r="C58" s="349" t="s">
        <v>101</v>
      </c>
      <c r="D58" s="349" t="s">
        <v>40</v>
      </c>
      <c r="E58" s="349" t="s">
        <v>77</v>
      </c>
      <c r="F58" s="349">
        <v>10</v>
      </c>
      <c r="G58" s="349">
        <v>40</v>
      </c>
      <c r="H58" s="349">
        <v>2</v>
      </c>
      <c r="I58" s="349"/>
      <c r="J58" s="349" t="s">
        <v>57</v>
      </c>
      <c r="K58" s="349" t="s">
        <v>78</v>
      </c>
      <c r="L58" s="349"/>
      <c r="M58" s="352" t="str">
        <f t="shared" ref="M58:M65" si="6">IF(AV58="","",1-L58/AV58)</f>
        <v/>
      </c>
      <c r="N58" s="349" t="s">
        <v>79</v>
      </c>
      <c r="O58" s="349"/>
      <c r="P58" s="349"/>
      <c r="Q58" s="353"/>
      <c r="R58" s="353"/>
      <c r="S58" s="349"/>
      <c r="T58" s="349"/>
      <c r="U58" s="353"/>
      <c r="V58" s="353"/>
      <c r="W58" s="349"/>
      <c r="X58" s="349"/>
      <c r="Y58" s="353"/>
      <c r="Z58" s="353"/>
      <c r="AA58" s="349"/>
      <c r="AB58" s="349"/>
      <c r="AC58" s="353"/>
      <c r="AD58" s="353"/>
      <c r="AE58" s="349"/>
      <c r="AF58" s="349"/>
      <c r="AG58" s="353"/>
      <c r="AH58" s="353"/>
      <c r="AI58" s="357"/>
      <c r="AJ58" s="357"/>
      <c r="AK58" s="357"/>
      <c r="AL58" s="357"/>
      <c r="AM58" s="357"/>
      <c r="AN58" s="357"/>
      <c r="AO58" s="357"/>
      <c r="AP58" s="357"/>
      <c r="AQ58" s="357"/>
      <c r="AR58" s="357"/>
      <c r="AS58" s="349"/>
      <c r="AT58" s="364"/>
      <c r="AU58" s="359"/>
      <c r="AV58" s="349"/>
      <c r="AW58" s="349" t="s">
        <v>40</v>
      </c>
    </row>
    <row r="59" ht="15" customHeight="1" spans="1:49">
      <c r="A59" s="349"/>
      <c r="B59" s="349"/>
      <c r="C59" s="349"/>
      <c r="D59" s="349"/>
      <c r="E59" s="349"/>
      <c r="F59" s="349"/>
      <c r="G59" s="349"/>
      <c r="H59" s="349"/>
      <c r="I59" s="349"/>
      <c r="J59" s="349"/>
      <c r="K59" s="349"/>
      <c r="L59" s="349"/>
      <c r="M59" s="352"/>
      <c r="N59" s="349" t="s">
        <v>80</v>
      </c>
      <c r="O59" s="349"/>
      <c r="P59" s="349"/>
      <c r="Q59" s="353"/>
      <c r="R59" s="353"/>
      <c r="S59" s="349"/>
      <c r="T59" s="349"/>
      <c r="U59" s="353"/>
      <c r="V59" s="353"/>
      <c r="W59" s="349"/>
      <c r="X59" s="349"/>
      <c r="Y59" s="353"/>
      <c r="Z59" s="353"/>
      <c r="AA59" s="349"/>
      <c r="AB59" s="349"/>
      <c r="AC59" s="353"/>
      <c r="AD59" s="353"/>
      <c r="AE59" s="349"/>
      <c r="AF59" s="349"/>
      <c r="AG59" s="353"/>
      <c r="AH59" s="353"/>
      <c r="AI59" s="357"/>
      <c r="AJ59" s="357"/>
      <c r="AK59" s="357"/>
      <c r="AL59" s="357"/>
      <c r="AM59" s="357"/>
      <c r="AN59" s="357"/>
      <c r="AO59" s="357"/>
      <c r="AP59" s="357"/>
      <c r="AQ59" s="357"/>
      <c r="AR59" s="357"/>
      <c r="AS59" s="349"/>
      <c r="AT59" s="364"/>
      <c r="AU59" s="359"/>
      <c r="AV59" s="349"/>
      <c r="AW59" s="349"/>
    </row>
    <row r="60" ht="15" customHeight="1" spans="1:49">
      <c r="A60" s="349"/>
      <c r="B60" s="349"/>
      <c r="C60" s="349"/>
      <c r="D60" s="349"/>
      <c r="E60" s="349"/>
      <c r="F60" s="349"/>
      <c r="G60" s="349"/>
      <c r="H60" s="349"/>
      <c r="I60" s="349"/>
      <c r="J60" s="349"/>
      <c r="K60" s="349"/>
      <c r="L60" s="349"/>
      <c r="M60" s="352"/>
      <c r="N60" s="349" t="s">
        <v>44</v>
      </c>
      <c r="O60" s="349"/>
      <c r="P60" s="349"/>
      <c r="Q60" s="353"/>
      <c r="R60" s="353"/>
      <c r="S60" s="349"/>
      <c r="T60" s="349"/>
      <c r="U60" s="353"/>
      <c r="V60" s="353"/>
      <c r="W60" s="349"/>
      <c r="X60" s="349"/>
      <c r="Y60" s="353"/>
      <c r="Z60" s="353"/>
      <c r="AA60" s="349"/>
      <c r="AB60" s="349"/>
      <c r="AC60" s="353"/>
      <c r="AD60" s="353"/>
      <c r="AE60" s="349"/>
      <c r="AF60" s="349"/>
      <c r="AG60" s="353"/>
      <c r="AH60" s="353"/>
      <c r="AI60" s="357"/>
      <c r="AJ60" s="357"/>
      <c r="AK60" s="357"/>
      <c r="AL60" s="357"/>
      <c r="AM60" s="357"/>
      <c r="AN60" s="357"/>
      <c r="AO60" s="357"/>
      <c r="AP60" s="357"/>
      <c r="AQ60" s="357"/>
      <c r="AR60" s="357"/>
      <c r="AS60" s="349"/>
      <c r="AT60" s="364"/>
      <c r="AU60" s="359"/>
      <c r="AV60" s="349"/>
      <c r="AW60" s="349"/>
    </row>
    <row r="61" ht="15" customHeight="1" spans="1:49">
      <c r="A61" s="349"/>
      <c r="B61" s="349"/>
      <c r="C61" s="349" t="s">
        <v>102</v>
      </c>
      <c r="D61" s="349" t="s">
        <v>103</v>
      </c>
      <c r="E61" s="349" t="s">
        <v>85</v>
      </c>
      <c r="F61" s="349">
        <v>6</v>
      </c>
      <c r="G61" s="349">
        <v>18</v>
      </c>
      <c r="H61" s="349">
        <v>3</v>
      </c>
      <c r="I61" s="349"/>
      <c r="J61" s="349">
        <v>6</v>
      </c>
      <c r="K61" s="349"/>
      <c r="L61" s="349"/>
      <c r="M61" s="352" t="str">
        <f t="shared" si="6"/>
        <v/>
      </c>
      <c r="N61" s="349" t="s">
        <v>103</v>
      </c>
      <c r="O61" s="355"/>
      <c r="P61" s="355"/>
      <c r="Q61" s="355"/>
      <c r="R61" s="349"/>
      <c r="S61" s="349"/>
      <c r="T61" s="349"/>
      <c r="U61" s="355"/>
      <c r="V61" s="355"/>
      <c r="W61" s="355"/>
      <c r="X61" s="349"/>
      <c r="Y61" s="349"/>
      <c r="Z61" s="349"/>
      <c r="AA61" s="355"/>
      <c r="AB61" s="355"/>
      <c r="AC61" s="355"/>
      <c r="AD61" s="349"/>
      <c r="AE61" s="349"/>
      <c r="AF61" s="349"/>
      <c r="AG61" s="357"/>
      <c r="AH61" s="357"/>
      <c r="AI61" s="357"/>
      <c r="AJ61" s="357"/>
      <c r="AK61" s="357"/>
      <c r="AL61" s="357"/>
      <c r="AM61" s="357"/>
      <c r="AN61" s="357"/>
      <c r="AO61" s="357"/>
      <c r="AP61" s="357"/>
      <c r="AQ61" s="357"/>
      <c r="AR61" s="357"/>
      <c r="AS61" s="349"/>
      <c r="AT61" s="364"/>
      <c r="AU61" s="359"/>
      <c r="AV61" s="349"/>
      <c r="AW61" s="349" t="s">
        <v>40</v>
      </c>
    </row>
    <row r="62" ht="15" customHeight="1" spans="1:49">
      <c r="A62" s="349"/>
      <c r="B62" s="349"/>
      <c r="C62" s="349"/>
      <c r="D62" s="349" t="s">
        <v>104</v>
      </c>
      <c r="E62" s="349" t="s">
        <v>85</v>
      </c>
      <c r="F62" s="349">
        <v>6</v>
      </c>
      <c r="G62" s="349">
        <v>12</v>
      </c>
      <c r="H62" s="349">
        <v>2</v>
      </c>
      <c r="I62" s="349"/>
      <c r="J62" s="349">
        <v>6</v>
      </c>
      <c r="K62" s="349"/>
      <c r="L62" s="349"/>
      <c r="M62" s="352" t="str">
        <f t="shared" si="6"/>
        <v/>
      </c>
      <c r="N62" s="349" t="s">
        <v>104</v>
      </c>
      <c r="O62" s="349"/>
      <c r="P62" s="349"/>
      <c r="Q62" s="355"/>
      <c r="R62" s="355"/>
      <c r="S62" s="349"/>
      <c r="T62" s="349"/>
      <c r="U62" s="355"/>
      <c r="V62" s="355"/>
      <c r="W62" s="349"/>
      <c r="X62" s="349"/>
      <c r="Y62" s="355"/>
      <c r="Z62" s="355"/>
      <c r="AA62" s="357"/>
      <c r="AB62" s="357"/>
      <c r="AC62" s="357"/>
      <c r="AD62" s="357"/>
      <c r="AE62" s="357"/>
      <c r="AF62" s="357"/>
      <c r="AG62" s="357"/>
      <c r="AH62" s="357"/>
      <c r="AI62" s="357"/>
      <c r="AJ62" s="357"/>
      <c r="AK62" s="357"/>
      <c r="AL62" s="357"/>
      <c r="AM62" s="357"/>
      <c r="AN62" s="357"/>
      <c r="AO62" s="357"/>
      <c r="AP62" s="357"/>
      <c r="AQ62" s="357"/>
      <c r="AR62" s="357"/>
      <c r="AS62" s="349"/>
      <c r="AT62" s="364"/>
      <c r="AU62" s="359"/>
      <c r="AV62" s="349"/>
      <c r="AW62" s="349"/>
    </row>
    <row r="63" ht="15" customHeight="1" spans="1:49">
      <c r="A63" s="349"/>
      <c r="B63" s="349"/>
      <c r="C63" s="349" t="s">
        <v>105</v>
      </c>
      <c r="D63" s="349" t="s">
        <v>40</v>
      </c>
      <c r="E63" s="349" t="s">
        <v>85</v>
      </c>
      <c r="F63" s="349">
        <v>15</v>
      </c>
      <c r="G63" s="349">
        <v>30</v>
      </c>
      <c r="H63" s="349">
        <v>1</v>
      </c>
      <c r="I63" s="349"/>
      <c r="J63" s="349" t="s">
        <v>60</v>
      </c>
      <c r="K63" s="349"/>
      <c r="L63" s="349"/>
      <c r="M63" s="352" t="str">
        <f t="shared" si="6"/>
        <v/>
      </c>
      <c r="N63" s="349" t="s">
        <v>105</v>
      </c>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64"/>
      <c r="AU63" s="359"/>
      <c r="AV63" s="349"/>
      <c r="AW63" s="349" t="s">
        <v>40</v>
      </c>
    </row>
    <row r="64" ht="15" customHeight="1" spans="1:49">
      <c r="A64" s="349"/>
      <c r="B64" s="349"/>
      <c r="C64" s="349" t="s">
        <v>106</v>
      </c>
      <c r="D64" s="349" t="s">
        <v>107</v>
      </c>
      <c r="E64" s="349" t="s">
        <v>40</v>
      </c>
      <c r="F64" s="349">
        <v>20</v>
      </c>
      <c r="G64" s="349">
        <v>20</v>
      </c>
      <c r="H64" s="349">
        <v>1</v>
      </c>
      <c r="I64" s="349"/>
      <c r="J64" s="349" t="s">
        <v>49</v>
      </c>
      <c r="K64" s="349"/>
      <c r="L64" s="349"/>
      <c r="M64" s="352" t="str">
        <f t="shared" si="6"/>
        <v/>
      </c>
      <c r="N64" s="349" t="s">
        <v>106</v>
      </c>
      <c r="O64" s="349"/>
      <c r="P64" s="349"/>
      <c r="Q64" s="349"/>
      <c r="R64" s="349"/>
      <c r="S64" s="349"/>
      <c r="T64" s="349"/>
      <c r="U64" s="349"/>
      <c r="V64" s="349"/>
      <c r="W64" s="349"/>
      <c r="X64" s="349"/>
      <c r="Y64" s="349"/>
      <c r="Z64" s="349"/>
      <c r="AA64" s="349"/>
      <c r="AB64" s="349"/>
      <c r="AC64" s="349"/>
      <c r="AD64" s="349"/>
      <c r="AE64" s="349"/>
      <c r="AF64" s="349"/>
      <c r="AG64" s="349"/>
      <c r="AH64" s="349"/>
      <c r="AI64" s="357"/>
      <c r="AJ64" s="357"/>
      <c r="AK64" s="357"/>
      <c r="AL64" s="357"/>
      <c r="AM64" s="357"/>
      <c r="AN64" s="357"/>
      <c r="AO64" s="357"/>
      <c r="AP64" s="357"/>
      <c r="AQ64" s="357"/>
      <c r="AR64" s="357"/>
      <c r="AS64" s="349"/>
      <c r="AT64" s="364"/>
      <c r="AU64" s="359"/>
      <c r="AV64" s="349"/>
      <c r="AW64" s="349" t="s">
        <v>40</v>
      </c>
    </row>
    <row r="65" ht="15" customHeight="1" spans="1:49">
      <c r="A65" s="349"/>
      <c r="B65" s="349"/>
      <c r="C65" s="349" t="s">
        <v>108</v>
      </c>
      <c r="D65" s="349" t="s">
        <v>109</v>
      </c>
      <c r="E65" s="349" t="s">
        <v>40</v>
      </c>
      <c r="F65" s="349">
        <v>20</v>
      </c>
      <c r="G65" s="349">
        <v>20</v>
      </c>
      <c r="H65" s="349">
        <v>1</v>
      </c>
      <c r="I65" s="349"/>
      <c r="J65" s="349" t="s">
        <v>49</v>
      </c>
      <c r="K65" s="349"/>
      <c r="L65" s="349"/>
      <c r="M65" s="352" t="str">
        <f t="shared" si="6"/>
        <v/>
      </c>
      <c r="N65" s="349" t="s">
        <v>108</v>
      </c>
      <c r="O65" s="349"/>
      <c r="P65" s="349"/>
      <c r="Q65" s="349"/>
      <c r="R65" s="349"/>
      <c r="S65" s="349"/>
      <c r="T65" s="349"/>
      <c r="U65" s="349"/>
      <c r="V65" s="349"/>
      <c r="W65" s="349"/>
      <c r="X65" s="349"/>
      <c r="Y65" s="349"/>
      <c r="Z65" s="349"/>
      <c r="AA65" s="349"/>
      <c r="AB65" s="349"/>
      <c r="AC65" s="349"/>
      <c r="AD65" s="349"/>
      <c r="AE65" s="349"/>
      <c r="AF65" s="349"/>
      <c r="AG65" s="349"/>
      <c r="AH65" s="349"/>
      <c r="AI65" s="357"/>
      <c r="AJ65" s="357"/>
      <c r="AK65" s="357"/>
      <c r="AL65" s="357"/>
      <c r="AM65" s="357"/>
      <c r="AN65" s="357"/>
      <c r="AO65" s="357"/>
      <c r="AP65" s="357"/>
      <c r="AQ65" s="357"/>
      <c r="AR65" s="357"/>
      <c r="AS65" s="349"/>
      <c r="AT65" s="364"/>
      <c r="AU65" s="359"/>
      <c r="AV65" s="349"/>
      <c r="AW65" s="349" t="s">
        <v>40</v>
      </c>
    </row>
    <row r="66" ht="15" customHeight="1" spans="1:49">
      <c r="A66" s="349"/>
      <c r="B66" s="349" t="s">
        <v>110</v>
      </c>
      <c r="C66" s="349"/>
      <c r="D66" s="349"/>
      <c r="E66" s="349"/>
      <c r="F66" s="349"/>
      <c r="G66" s="349"/>
      <c r="H66" s="349"/>
      <c r="I66" s="349"/>
      <c r="J66" s="349"/>
      <c r="K66" s="349"/>
      <c r="L66" s="349"/>
      <c r="M66" s="354" t="str">
        <f>IF(COUNT(AV66)=0,"",1-SUM(L40:L65)/AV66)</f>
        <v/>
      </c>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69"/>
      <c r="AU66" s="359"/>
      <c r="AV66" s="360" t="str">
        <f>IF(COUNT(AV40:AV65)=0,"",SUM(AV40:AV65))</f>
        <v/>
      </c>
      <c r="AW66" s="365" t="s">
        <v>40</v>
      </c>
    </row>
    <row r="67" ht="15" customHeight="1" spans="1:49">
      <c r="A67" s="349" t="s">
        <v>110</v>
      </c>
      <c r="B67" s="349"/>
      <c r="C67" s="349"/>
      <c r="D67" s="349"/>
      <c r="E67" s="349"/>
      <c r="F67" s="349"/>
      <c r="G67" s="349"/>
      <c r="H67" s="349"/>
      <c r="I67" s="349"/>
      <c r="J67" s="349"/>
      <c r="K67" s="349"/>
      <c r="L67" s="349"/>
      <c r="M67" s="356" t="str">
        <f>IF(COUNT(AV67)=0,"",1-SUM(L40:L65)/AV67)</f>
        <v/>
      </c>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59"/>
      <c r="AV67" s="362" t="str">
        <f>IF(COUNT(AV66)=0,"",SUM(AV66))</f>
        <v/>
      </c>
      <c r="AW67" s="365" t="s">
        <v>40</v>
      </c>
    </row>
    <row r="68" ht="15" customHeight="1" spans="1:49">
      <c r="A68" s="349" t="s">
        <v>111</v>
      </c>
      <c r="B68" s="349" t="s">
        <v>112</v>
      </c>
      <c r="C68" s="349" t="s">
        <v>113</v>
      </c>
      <c r="D68" s="349" t="s">
        <v>114</v>
      </c>
      <c r="E68" s="349" t="s">
        <v>115</v>
      </c>
      <c r="F68" s="349">
        <v>15</v>
      </c>
      <c r="G68" s="349">
        <v>45</v>
      </c>
      <c r="H68" s="349">
        <v>1</v>
      </c>
      <c r="I68" s="349"/>
      <c r="J68" s="349" t="s">
        <v>60</v>
      </c>
      <c r="K68" s="349"/>
      <c r="L68" s="349"/>
      <c r="M68" s="352" t="str">
        <f t="shared" ref="M68:M73" si="7">IF(AV68="","",1-L68/AV68)</f>
        <v/>
      </c>
      <c r="N68" s="349" t="s">
        <v>113</v>
      </c>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t="s">
        <v>40</v>
      </c>
      <c r="AT68" s="358" t="s">
        <v>40</v>
      </c>
      <c r="AU68" s="359"/>
      <c r="AV68" s="349"/>
      <c r="AW68" s="349" t="s">
        <v>40</v>
      </c>
    </row>
    <row r="69" ht="15" customHeight="1" spans="1:49">
      <c r="A69" s="349"/>
      <c r="B69" s="349"/>
      <c r="C69" s="349"/>
      <c r="D69" s="349"/>
      <c r="E69" s="349"/>
      <c r="F69" s="349"/>
      <c r="G69" s="349"/>
      <c r="H69" s="349"/>
      <c r="I69" s="349"/>
      <c r="J69" s="349"/>
      <c r="K69" s="349"/>
      <c r="L69" s="349"/>
      <c r="M69" s="352"/>
      <c r="N69" s="349" t="s">
        <v>113</v>
      </c>
      <c r="O69" s="349"/>
      <c r="P69" s="349"/>
      <c r="Q69" s="349"/>
      <c r="R69" s="349"/>
      <c r="S69" s="349"/>
      <c r="T69" s="349"/>
      <c r="U69" s="349"/>
      <c r="V69" s="349"/>
      <c r="W69" s="349"/>
      <c r="X69" s="349"/>
      <c r="Y69" s="349"/>
      <c r="Z69" s="349"/>
      <c r="AA69" s="349"/>
      <c r="AB69" s="349"/>
      <c r="AC69" s="349"/>
      <c r="AD69" s="357"/>
      <c r="AE69" s="357"/>
      <c r="AF69" s="357"/>
      <c r="AG69" s="357"/>
      <c r="AH69" s="357"/>
      <c r="AI69" s="357"/>
      <c r="AJ69" s="357"/>
      <c r="AK69" s="357"/>
      <c r="AL69" s="357"/>
      <c r="AM69" s="357"/>
      <c r="AN69" s="357"/>
      <c r="AO69" s="357"/>
      <c r="AP69" s="357"/>
      <c r="AQ69" s="357"/>
      <c r="AR69" s="357"/>
      <c r="AS69" s="349"/>
      <c r="AT69" s="359"/>
      <c r="AU69" s="359"/>
      <c r="AV69" s="349"/>
      <c r="AW69" s="349"/>
    </row>
    <row r="70" ht="15" customHeight="1" spans="1:49">
      <c r="A70" s="349"/>
      <c r="B70" s="349"/>
      <c r="C70" s="349" t="s">
        <v>61</v>
      </c>
      <c r="D70" s="349" t="s">
        <v>114</v>
      </c>
      <c r="E70" s="349" t="s">
        <v>115</v>
      </c>
      <c r="F70" s="349">
        <v>15</v>
      </c>
      <c r="G70" s="349">
        <v>45</v>
      </c>
      <c r="H70" s="349">
        <v>1</v>
      </c>
      <c r="I70" s="349"/>
      <c r="J70" s="349" t="s">
        <v>60</v>
      </c>
      <c r="K70" s="349"/>
      <c r="L70" s="349"/>
      <c r="M70" s="352" t="str">
        <f t="shared" si="7"/>
        <v/>
      </c>
      <c r="N70" s="349" t="s">
        <v>61</v>
      </c>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c r="AT70" s="359"/>
      <c r="AU70" s="359"/>
      <c r="AV70" s="349"/>
      <c r="AW70" s="349" t="s">
        <v>40</v>
      </c>
    </row>
    <row r="71" ht="15" customHeight="1" spans="1:49">
      <c r="A71" s="349"/>
      <c r="B71" s="349"/>
      <c r="C71" s="349"/>
      <c r="D71" s="349"/>
      <c r="E71" s="349"/>
      <c r="F71" s="349"/>
      <c r="G71" s="349"/>
      <c r="H71" s="349"/>
      <c r="I71" s="349"/>
      <c r="J71" s="349"/>
      <c r="K71" s="349"/>
      <c r="L71" s="349"/>
      <c r="M71" s="352"/>
      <c r="N71" s="349" t="s">
        <v>61</v>
      </c>
      <c r="O71" s="349"/>
      <c r="P71" s="349"/>
      <c r="Q71" s="349"/>
      <c r="R71" s="349"/>
      <c r="S71" s="349"/>
      <c r="T71" s="349"/>
      <c r="U71" s="349"/>
      <c r="V71" s="349"/>
      <c r="W71" s="349"/>
      <c r="X71" s="349"/>
      <c r="Y71" s="349"/>
      <c r="Z71" s="349"/>
      <c r="AA71" s="349"/>
      <c r="AB71" s="349"/>
      <c r="AC71" s="349"/>
      <c r="AD71" s="357"/>
      <c r="AE71" s="357"/>
      <c r="AF71" s="357"/>
      <c r="AG71" s="357"/>
      <c r="AH71" s="357"/>
      <c r="AI71" s="357"/>
      <c r="AJ71" s="357"/>
      <c r="AK71" s="357"/>
      <c r="AL71" s="357"/>
      <c r="AM71" s="357"/>
      <c r="AN71" s="357"/>
      <c r="AO71" s="357"/>
      <c r="AP71" s="357"/>
      <c r="AQ71" s="357"/>
      <c r="AR71" s="357"/>
      <c r="AS71" s="349"/>
      <c r="AT71" s="359"/>
      <c r="AU71" s="359"/>
      <c r="AV71" s="349"/>
      <c r="AW71" s="349"/>
    </row>
    <row r="72" ht="15" customHeight="1" spans="1:49">
      <c r="A72" s="349"/>
      <c r="B72" s="349"/>
      <c r="C72" s="349" t="s">
        <v>105</v>
      </c>
      <c r="D72" s="349" t="s">
        <v>114</v>
      </c>
      <c r="E72" s="349" t="s">
        <v>115</v>
      </c>
      <c r="F72" s="349">
        <v>15</v>
      </c>
      <c r="G72" s="349">
        <v>30</v>
      </c>
      <c r="H72" s="349">
        <v>1</v>
      </c>
      <c r="I72" s="349"/>
      <c r="J72" s="349" t="s">
        <v>60</v>
      </c>
      <c r="K72" s="349"/>
      <c r="L72" s="349"/>
      <c r="M72" s="352" t="str">
        <f t="shared" si="7"/>
        <v/>
      </c>
      <c r="N72" s="349" t="s">
        <v>105</v>
      </c>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49"/>
      <c r="AN72" s="349"/>
      <c r="AO72" s="349"/>
      <c r="AP72" s="349"/>
      <c r="AQ72" s="349"/>
      <c r="AR72" s="349"/>
      <c r="AS72" s="349"/>
      <c r="AT72" s="359"/>
      <c r="AU72" s="359"/>
      <c r="AV72" s="349"/>
      <c r="AW72" s="349" t="s">
        <v>40</v>
      </c>
    </row>
    <row r="73" ht="15" customHeight="1" spans="1:49">
      <c r="A73" s="349"/>
      <c r="B73" s="349"/>
      <c r="C73" s="349" t="s">
        <v>90</v>
      </c>
      <c r="D73" s="349" t="s">
        <v>116</v>
      </c>
      <c r="E73" s="349" t="s">
        <v>63</v>
      </c>
      <c r="F73" s="349">
        <v>10</v>
      </c>
      <c r="G73" s="349">
        <v>50</v>
      </c>
      <c r="H73" s="349">
        <v>5</v>
      </c>
      <c r="I73" s="349" t="s">
        <v>91</v>
      </c>
      <c r="J73" s="349" t="s">
        <v>69</v>
      </c>
      <c r="K73" s="349"/>
      <c r="L73" s="349"/>
      <c r="M73" s="352" t="str">
        <f t="shared" si="7"/>
        <v/>
      </c>
      <c r="N73" s="349" t="s">
        <v>90</v>
      </c>
      <c r="O73" s="355"/>
      <c r="P73" s="355"/>
      <c r="Q73" s="355"/>
      <c r="R73" s="355"/>
      <c r="S73" s="355"/>
      <c r="T73" s="349"/>
      <c r="U73" s="349"/>
      <c r="V73" s="349"/>
      <c r="W73" s="349"/>
      <c r="X73" s="349"/>
      <c r="Y73" s="355"/>
      <c r="Z73" s="355"/>
      <c r="AA73" s="355"/>
      <c r="AB73" s="355"/>
      <c r="AC73" s="355"/>
      <c r="AD73" s="349"/>
      <c r="AE73" s="349"/>
      <c r="AF73" s="349"/>
      <c r="AG73" s="349"/>
      <c r="AH73" s="349"/>
      <c r="AI73" s="355"/>
      <c r="AJ73" s="355"/>
      <c r="AK73" s="355"/>
      <c r="AL73" s="355"/>
      <c r="AM73" s="355"/>
      <c r="AN73" s="349"/>
      <c r="AO73" s="349"/>
      <c r="AP73" s="349"/>
      <c r="AQ73" s="349"/>
      <c r="AR73" s="349"/>
      <c r="AS73" s="349"/>
      <c r="AT73" s="359"/>
      <c r="AU73" s="359"/>
      <c r="AV73" s="349"/>
      <c r="AW73" s="349" t="s">
        <v>40</v>
      </c>
    </row>
    <row r="74" ht="15" customHeight="1" spans="1:49">
      <c r="A74" s="349"/>
      <c r="B74" s="349"/>
      <c r="C74" s="349"/>
      <c r="D74" s="349"/>
      <c r="E74" s="349"/>
      <c r="F74" s="349"/>
      <c r="G74" s="349"/>
      <c r="H74" s="349"/>
      <c r="I74" s="349"/>
      <c r="J74" s="349"/>
      <c r="K74" s="349"/>
      <c r="L74" s="349"/>
      <c r="M74" s="352"/>
      <c r="N74" s="349" t="s">
        <v>90</v>
      </c>
      <c r="O74" s="349"/>
      <c r="P74" s="349"/>
      <c r="Q74" s="349"/>
      <c r="R74" s="349"/>
      <c r="S74" s="349"/>
      <c r="T74" s="355"/>
      <c r="U74" s="355"/>
      <c r="V74" s="355"/>
      <c r="W74" s="355"/>
      <c r="X74" s="355"/>
      <c r="Y74" s="349"/>
      <c r="Z74" s="349"/>
      <c r="AA74" s="349"/>
      <c r="AB74" s="349"/>
      <c r="AC74" s="349"/>
      <c r="AD74" s="355"/>
      <c r="AE74" s="355"/>
      <c r="AF74" s="355"/>
      <c r="AG74" s="355"/>
      <c r="AH74" s="355"/>
      <c r="AI74" s="357"/>
      <c r="AJ74" s="357"/>
      <c r="AK74" s="357"/>
      <c r="AL74" s="357"/>
      <c r="AM74" s="357"/>
      <c r="AN74" s="357"/>
      <c r="AO74" s="357"/>
      <c r="AP74" s="357"/>
      <c r="AQ74" s="357"/>
      <c r="AR74" s="357"/>
      <c r="AS74" s="349"/>
      <c r="AT74" s="359"/>
      <c r="AU74" s="359"/>
      <c r="AV74" s="349"/>
      <c r="AW74" s="349"/>
    </row>
    <row r="75" ht="15" customHeight="1" spans="1:49">
      <c r="A75" s="349"/>
      <c r="B75" s="349"/>
      <c r="C75" s="349"/>
      <c r="D75" s="349" t="s">
        <v>117</v>
      </c>
      <c r="E75" s="349" t="s">
        <v>73</v>
      </c>
      <c r="F75" s="349">
        <v>10</v>
      </c>
      <c r="G75" s="349">
        <v>50</v>
      </c>
      <c r="H75" s="349">
        <v>5</v>
      </c>
      <c r="I75" s="349" t="s">
        <v>118</v>
      </c>
      <c r="J75" s="349" t="s">
        <v>69</v>
      </c>
      <c r="K75" s="349"/>
      <c r="L75" s="349"/>
      <c r="M75" s="352" t="str">
        <f>IF(AV75="","",1-L75/AV75)</f>
        <v/>
      </c>
      <c r="N75" s="349" t="s">
        <v>90</v>
      </c>
      <c r="O75" s="355"/>
      <c r="P75" s="355"/>
      <c r="Q75" s="355"/>
      <c r="R75" s="355"/>
      <c r="S75" s="355"/>
      <c r="T75" s="349"/>
      <c r="U75" s="349"/>
      <c r="V75" s="349"/>
      <c r="W75" s="349"/>
      <c r="X75" s="349"/>
      <c r="Y75" s="355"/>
      <c r="Z75" s="355"/>
      <c r="AA75" s="355"/>
      <c r="AB75" s="355"/>
      <c r="AC75" s="355"/>
      <c r="AD75" s="349"/>
      <c r="AE75" s="349"/>
      <c r="AF75" s="349"/>
      <c r="AG75" s="349"/>
      <c r="AH75" s="349"/>
      <c r="AI75" s="355"/>
      <c r="AJ75" s="355"/>
      <c r="AK75" s="355"/>
      <c r="AL75" s="355"/>
      <c r="AM75" s="355"/>
      <c r="AN75" s="349"/>
      <c r="AO75" s="349"/>
      <c r="AP75" s="349"/>
      <c r="AQ75" s="349"/>
      <c r="AR75" s="349"/>
      <c r="AS75" s="349"/>
      <c r="AT75" s="359"/>
      <c r="AU75" s="359"/>
      <c r="AV75" s="349"/>
      <c r="AW75" s="349"/>
    </row>
    <row r="76" ht="15" customHeight="1" spans="1:49">
      <c r="A76" s="349"/>
      <c r="B76" s="349"/>
      <c r="C76" s="349"/>
      <c r="D76" s="349"/>
      <c r="E76" s="349"/>
      <c r="F76" s="349"/>
      <c r="G76" s="349"/>
      <c r="H76" s="349"/>
      <c r="I76" s="349"/>
      <c r="J76" s="349"/>
      <c r="K76" s="349"/>
      <c r="L76" s="349"/>
      <c r="M76" s="352"/>
      <c r="N76" s="349" t="s">
        <v>90</v>
      </c>
      <c r="O76" s="349"/>
      <c r="P76" s="349"/>
      <c r="Q76" s="349"/>
      <c r="R76" s="349"/>
      <c r="S76" s="349"/>
      <c r="T76" s="355"/>
      <c r="U76" s="355"/>
      <c r="V76" s="355"/>
      <c r="W76" s="355"/>
      <c r="X76" s="355"/>
      <c r="Y76" s="349"/>
      <c r="Z76" s="349"/>
      <c r="AA76" s="349"/>
      <c r="AB76" s="349"/>
      <c r="AC76" s="349"/>
      <c r="AD76" s="355"/>
      <c r="AE76" s="355"/>
      <c r="AF76" s="355"/>
      <c r="AG76" s="355"/>
      <c r="AH76" s="355"/>
      <c r="AI76" s="357"/>
      <c r="AJ76" s="357"/>
      <c r="AK76" s="357"/>
      <c r="AL76" s="357"/>
      <c r="AM76" s="357"/>
      <c r="AN76" s="357"/>
      <c r="AO76" s="357"/>
      <c r="AP76" s="357"/>
      <c r="AQ76" s="357"/>
      <c r="AR76" s="357"/>
      <c r="AS76" s="349"/>
      <c r="AT76" s="359"/>
      <c r="AU76" s="359"/>
      <c r="AV76" s="349"/>
      <c r="AW76" s="349"/>
    </row>
    <row r="77" ht="15" customHeight="1" spans="1:49">
      <c r="A77" s="349"/>
      <c r="B77" s="349"/>
      <c r="C77" s="349" t="s">
        <v>93</v>
      </c>
      <c r="D77" s="349" t="s">
        <v>40</v>
      </c>
      <c r="E77" s="349" t="s">
        <v>94</v>
      </c>
      <c r="F77" s="349">
        <v>10</v>
      </c>
      <c r="G77" s="349">
        <v>50</v>
      </c>
      <c r="H77" s="349">
        <v>5</v>
      </c>
      <c r="I77" s="349" t="s">
        <v>95</v>
      </c>
      <c r="J77" s="349" t="s">
        <v>96</v>
      </c>
      <c r="K77" s="349" t="s">
        <v>93</v>
      </c>
      <c r="L77" s="349"/>
      <c r="M77" s="352" t="str">
        <f>IF(AV77="","",1-L77/AV77)</f>
        <v/>
      </c>
      <c r="N77" s="349" t="s">
        <v>93</v>
      </c>
      <c r="O77" s="349"/>
      <c r="P77" s="349"/>
      <c r="Q77" s="349"/>
      <c r="R77" s="349"/>
      <c r="S77" s="349"/>
      <c r="T77" s="353"/>
      <c r="U77" s="353"/>
      <c r="V77" s="353"/>
      <c r="W77" s="353"/>
      <c r="X77" s="353"/>
      <c r="Y77" s="349"/>
      <c r="Z77" s="349"/>
      <c r="AA77" s="349"/>
      <c r="AB77" s="349"/>
      <c r="AC77" s="349"/>
      <c r="AD77" s="353"/>
      <c r="AE77" s="353"/>
      <c r="AF77" s="353"/>
      <c r="AG77" s="353"/>
      <c r="AH77" s="353"/>
      <c r="AI77" s="349"/>
      <c r="AJ77" s="349"/>
      <c r="AK77" s="349"/>
      <c r="AL77" s="349"/>
      <c r="AM77" s="349"/>
      <c r="AN77" s="353"/>
      <c r="AO77" s="353"/>
      <c r="AP77" s="353"/>
      <c r="AQ77" s="353"/>
      <c r="AR77" s="353"/>
      <c r="AS77" s="349"/>
      <c r="AT77" s="359"/>
      <c r="AU77" s="359"/>
      <c r="AV77" s="349"/>
      <c r="AW77" s="349" t="s">
        <v>40</v>
      </c>
    </row>
    <row r="78" ht="15" customHeight="1" spans="1:49">
      <c r="A78" s="349"/>
      <c r="B78" s="349"/>
      <c r="C78" s="349"/>
      <c r="D78" s="349"/>
      <c r="E78" s="349"/>
      <c r="F78" s="349"/>
      <c r="G78" s="349"/>
      <c r="H78" s="349"/>
      <c r="I78" s="349"/>
      <c r="J78" s="349"/>
      <c r="K78" s="349"/>
      <c r="L78" s="349"/>
      <c r="M78" s="352"/>
      <c r="N78" s="349" t="s">
        <v>44</v>
      </c>
      <c r="O78" s="349"/>
      <c r="P78" s="349"/>
      <c r="Q78" s="349"/>
      <c r="R78" s="349"/>
      <c r="S78" s="349"/>
      <c r="T78" s="353"/>
      <c r="U78" s="353"/>
      <c r="V78" s="353"/>
      <c r="W78" s="353"/>
      <c r="X78" s="353"/>
      <c r="Y78" s="349"/>
      <c r="Z78" s="349"/>
      <c r="AA78" s="349"/>
      <c r="AB78" s="349"/>
      <c r="AC78" s="349"/>
      <c r="AD78" s="353"/>
      <c r="AE78" s="353"/>
      <c r="AF78" s="353"/>
      <c r="AG78" s="353"/>
      <c r="AH78" s="353"/>
      <c r="AI78" s="349"/>
      <c r="AJ78" s="349"/>
      <c r="AK78" s="349"/>
      <c r="AL78" s="349"/>
      <c r="AM78" s="349"/>
      <c r="AN78" s="353"/>
      <c r="AO78" s="353"/>
      <c r="AP78" s="353"/>
      <c r="AQ78" s="353"/>
      <c r="AR78" s="353"/>
      <c r="AS78" s="349"/>
      <c r="AT78" s="359"/>
      <c r="AU78" s="359"/>
      <c r="AV78" s="349"/>
      <c r="AW78" s="349"/>
    </row>
    <row r="79" ht="15" customHeight="1" spans="1:49">
      <c r="A79" s="349"/>
      <c r="B79" s="349"/>
      <c r="C79" s="349"/>
      <c r="D79" s="349"/>
      <c r="E79" s="349"/>
      <c r="F79" s="349"/>
      <c r="G79" s="349"/>
      <c r="H79" s="349"/>
      <c r="I79" s="349"/>
      <c r="J79" s="349"/>
      <c r="K79" s="349"/>
      <c r="L79" s="349"/>
      <c r="M79" s="352"/>
      <c r="N79" s="349" t="s">
        <v>93</v>
      </c>
      <c r="O79" s="349"/>
      <c r="P79" s="349"/>
      <c r="Q79" s="349"/>
      <c r="R79" s="349"/>
      <c r="S79" s="349"/>
      <c r="T79" s="353"/>
      <c r="U79" s="353"/>
      <c r="V79" s="353"/>
      <c r="W79" s="353"/>
      <c r="X79" s="353"/>
      <c r="Y79" s="349"/>
      <c r="Z79" s="349"/>
      <c r="AA79" s="349"/>
      <c r="AB79" s="349"/>
      <c r="AC79" s="349"/>
      <c r="AD79" s="353"/>
      <c r="AE79" s="353"/>
      <c r="AF79" s="353"/>
      <c r="AG79" s="353"/>
      <c r="AH79" s="353"/>
      <c r="AI79" s="357"/>
      <c r="AJ79" s="357"/>
      <c r="AK79" s="357"/>
      <c r="AL79" s="357"/>
      <c r="AM79" s="357"/>
      <c r="AN79" s="357"/>
      <c r="AO79" s="357"/>
      <c r="AP79" s="357"/>
      <c r="AQ79" s="357"/>
      <c r="AR79" s="357"/>
      <c r="AS79" s="349"/>
      <c r="AT79" s="359"/>
      <c r="AU79" s="359"/>
      <c r="AV79" s="349"/>
      <c r="AW79" s="349"/>
    </row>
    <row r="80" ht="15" customHeight="1" spans="1:49">
      <c r="A80" s="349"/>
      <c r="B80" s="349"/>
      <c r="C80" s="349"/>
      <c r="D80" s="349"/>
      <c r="E80" s="349"/>
      <c r="F80" s="349"/>
      <c r="G80" s="349"/>
      <c r="H80" s="349"/>
      <c r="I80" s="349"/>
      <c r="J80" s="349"/>
      <c r="K80" s="349"/>
      <c r="L80" s="349"/>
      <c r="M80" s="352"/>
      <c r="N80" s="349" t="s">
        <v>44</v>
      </c>
      <c r="O80" s="349"/>
      <c r="P80" s="349"/>
      <c r="Q80" s="349"/>
      <c r="R80" s="349"/>
      <c r="S80" s="349"/>
      <c r="T80" s="353"/>
      <c r="U80" s="353"/>
      <c r="V80" s="353"/>
      <c r="W80" s="353"/>
      <c r="X80" s="353"/>
      <c r="Y80" s="349"/>
      <c r="Z80" s="349"/>
      <c r="AA80" s="349"/>
      <c r="AB80" s="349"/>
      <c r="AC80" s="349"/>
      <c r="AD80" s="353"/>
      <c r="AE80" s="353"/>
      <c r="AF80" s="353"/>
      <c r="AG80" s="353"/>
      <c r="AH80" s="353"/>
      <c r="AI80" s="357"/>
      <c r="AJ80" s="357"/>
      <c r="AK80" s="357"/>
      <c r="AL80" s="357"/>
      <c r="AM80" s="357"/>
      <c r="AN80" s="357"/>
      <c r="AO80" s="357"/>
      <c r="AP80" s="357"/>
      <c r="AQ80" s="357"/>
      <c r="AR80" s="357"/>
      <c r="AS80" s="349"/>
      <c r="AT80" s="359"/>
      <c r="AU80" s="359"/>
      <c r="AV80" s="349"/>
      <c r="AW80" s="349"/>
    </row>
    <row r="81" ht="15" customHeight="1" spans="1:49">
      <c r="A81" s="349"/>
      <c r="B81" s="349"/>
      <c r="C81" s="349" t="s">
        <v>97</v>
      </c>
      <c r="D81" s="349" t="s">
        <v>40</v>
      </c>
      <c r="E81" s="349" t="s">
        <v>94</v>
      </c>
      <c r="F81" s="349">
        <v>6</v>
      </c>
      <c r="G81" s="349">
        <v>24</v>
      </c>
      <c r="H81" s="349">
        <v>2</v>
      </c>
      <c r="I81" s="349"/>
      <c r="J81" s="349" t="s">
        <v>57</v>
      </c>
      <c r="K81" s="349" t="s">
        <v>98</v>
      </c>
      <c r="L81" s="349"/>
      <c r="M81" s="352" t="str">
        <f t="shared" ref="M81:M85" si="8">IF(AV81="","",1-L81/AV81)</f>
        <v/>
      </c>
      <c r="N81" s="349" t="s">
        <v>99</v>
      </c>
      <c r="O81" s="349"/>
      <c r="P81" s="349"/>
      <c r="Q81" s="353"/>
      <c r="R81" s="353"/>
      <c r="S81" s="349"/>
      <c r="T81" s="349"/>
      <c r="U81" s="353"/>
      <c r="V81" s="353"/>
      <c r="W81" s="349"/>
      <c r="X81" s="349"/>
      <c r="Y81" s="353"/>
      <c r="Z81" s="353"/>
      <c r="AA81" s="357"/>
      <c r="AB81" s="357"/>
      <c r="AC81" s="357"/>
      <c r="AD81" s="357"/>
      <c r="AE81" s="357"/>
      <c r="AF81" s="357"/>
      <c r="AG81" s="357"/>
      <c r="AH81" s="357"/>
      <c r="AI81" s="357"/>
      <c r="AJ81" s="357"/>
      <c r="AK81" s="357"/>
      <c r="AL81" s="357"/>
      <c r="AM81" s="357"/>
      <c r="AN81" s="357"/>
      <c r="AO81" s="357"/>
      <c r="AP81" s="357"/>
      <c r="AQ81" s="357"/>
      <c r="AR81" s="357"/>
      <c r="AS81" s="349"/>
      <c r="AT81" s="359"/>
      <c r="AU81" s="359"/>
      <c r="AV81" s="349"/>
      <c r="AW81" s="349" t="s">
        <v>40</v>
      </c>
    </row>
    <row r="82" ht="15" customHeight="1" spans="1:49">
      <c r="A82" s="349"/>
      <c r="B82" s="349"/>
      <c r="C82" s="349"/>
      <c r="D82" s="349"/>
      <c r="E82" s="349"/>
      <c r="F82" s="349"/>
      <c r="G82" s="349"/>
      <c r="H82" s="349"/>
      <c r="I82" s="349"/>
      <c r="J82" s="349"/>
      <c r="K82" s="349"/>
      <c r="L82" s="349"/>
      <c r="M82" s="352"/>
      <c r="N82" s="349" t="s">
        <v>100</v>
      </c>
      <c r="O82" s="349"/>
      <c r="P82" s="349"/>
      <c r="Q82" s="353"/>
      <c r="R82" s="353"/>
      <c r="S82" s="349"/>
      <c r="T82" s="349"/>
      <c r="U82" s="353"/>
      <c r="V82" s="353"/>
      <c r="W82" s="349"/>
      <c r="X82" s="349"/>
      <c r="Y82" s="353"/>
      <c r="Z82" s="353"/>
      <c r="AA82" s="357"/>
      <c r="AB82" s="357"/>
      <c r="AC82" s="357"/>
      <c r="AD82" s="357"/>
      <c r="AE82" s="357"/>
      <c r="AF82" s="357"/>
      <c r="AG82" s="357"/>
      <c r="AH82" s="357"/>
      <c r="AI82" s="357"/>
      <c r="AJ82" s="357"/>
      <c r="AK82" s="357"/>
      <c r="AL82" s="357"/>
      <c r="AM82" s="357"/>
      <c r="AN82" s="357"/>
      <c r="AO82" s="357"/>
      <c r="AP82" s="357"/>
      <c r="AQ82" s="357"/>
      <c r="AR82" s="357"/>
      <c r="AS82" s="349"/>
      <c r="AT82" s="359"/>
      <c r="AU82" s="359"/>
      <c r="AV82" s="349"/>
      <c r="AW82" s="349"/>
    </row>
    <row r="83" ht="15" customHeight="1" spans="1:49">
      <c r="A83" s="349"/>
      <c r="B83" s="349"/>
      <c r="C83" s="349"/>
      <c r="D83" s="349"/>
      <c r="E83" s="349"/>
      <c r="F83" s="349"/>
      <c r="G83" s="349"/>
      <c r="H83" s="349"/>
      <c r="I83" s="349"/>
      <c r="J83" s="349"/>
      <c r="K83" s="349"/>
      <c r="L83" s="349"/>
      <c r="M83" s="352"/>
      <c r="N83" s="349" t="s">
        <v>44</v>
      </c>
      <c r="O83" s="349"/>
      <c r="P83" s="349"/>
      <c r="Q83" s="353"/>
      <c r="R83" s="353"/>
      <c r="S83" s="349"/>
      <c r="T83" s="349"/>
      <c r="U83" s="353"/>
      <c r="V83" s="353"/>
      <c r="W83" s="349"/>
      <c r="X83" s="349"/>
      <c r="Y83" s="353"/>
      <c r="Z83" s="353"/>
      <c r="AA83" s="357"/>
      <c r="AB83" s="357"/>
      <c r="AC83" s="357"/>
      <c r="AD83" s="357"/>
      <c r="AE83" s="357"/>
      <c r="AF83" s="357"/>
      <c r="AG83" s="357"/>
      <c r="AH83" s="357"/>
      <c r="AI83" s="357"/>
      <c r="AJ83" s="357"/>
      <c r="AK83" s="357"/>
      <c r="AL83" s="357"/>
      <c r="AM83" s="357"/>
      <c r="AN83" s="357"/>
      <c r="AO83" s="357"/>
      <c r="AP83" s="357"/>
      <c r="AQ83" s="357"/>
      <c r="AR83" s="357"/>
      <c r="AS83" s="349"/>
      <c r="AT83" s="359"/>
      <c r="AU83" s="359"/>
      <c r="AV83" s="349"/>
      <c r="AW83" s="349"/>
    </row>
    <row r="84" ht="15" customHeight="1" spans="1:49">
      <c r="A84" s="349"/>
      <c r="B84" s="349"/>
      <c r="C84" s="349" t="s">
        <v>106</v>
      </c>
      <c r="D84" s="349" t="s">
        <v>107</v>
      </c>
      <c r="E84" s="349" t="s">
        <v>40</v>
      </c>
      <c r="F84" s="349">
        <v>20</v>
      </c>
      <c r="G84" s="349">
        <v>20</v>
      </c>
      <c r="H84" s="349">
        <v>1</v>
      </c>
      <c r="I84" s="349"/>
      <c r="J84" s="349" t="s">
        <v>49</v>
      </c>
      <c r="K84" s="349"/>
      <c r="L84" s="349"/>
      <c r="M84" s="352" t="str">
        <f t="shared" si="8"/>
        <v/>
      </c>
      <c r="N84" s="349" t="s">
        <v>106</v>
      </c>
      <c r="O84" s="349"/>
      <c r="P84" s="349"/>
      <c r="Q84" s="349"/>
      <c r="R84" s="349"/>
      <c r="S84" s="349"/>
      <c r="T84" s="349"/>
      <c r="U84" s="349"/>
      <c r="V84" s="349"/>
      <c r="W84" s="349"/>
      <c r="X84" s="349"/>
      <c r="Y84" s="349"/>
      <c r="Z84" s="349"/>
      <c r="AA84" s="349"/>
      <c r="AB84" s="349"/>
      <c r="AC84" s="349"/>
      <c r="AD84" s="349"/>
      <c r="AE84" s="349"/>
      <c r="AF84" s="349"/>
      <c r="AG84" s="349"/>
      <c r="AH84" s="349"/>
      <c r="AI84" s="357"/>
      <c r="AJ84" s="357"/>
      <c r="AK84" s="357"/>
      <c r="AL84" s="357"/>
      <c r="AM84" s="357"/>
      <c r="AN84" s="357"/>
      <c r="AO84" s="357"/>
      <c r="AP84" s="357"/>
      <c r="AQ84" s="357"/>
      <c r="AR84" s="357"/>
      <c r="AS84" s="349"/>
      <c r="AT84" s="359"/>
      <c r="AU84" s="359"/>
      <c r="AV84" s="349"/>
      <c r="AW84" s="349" t="s">
        <v>40</v>
      </c>
    </row>
    <row r="85" ht="15" customHeight="1" spans="1:49">
      <c r="A85" s="349"/>
      <c r="B85" s="349"/>
      <c r="C85" s="349" t="s">
        <v>108</v>
      </c>
      <c r="D85" s="349" t="s">
        <v>109</v>
      </c>
      <c r="E85" s="349" t="s">
        <v>40</v>
      </c>
      <c r="F85" s="349">
        <v>20</v>
      </c>
      <c r="G85" s="349">
        <v>20</v>
      </c>
      <c r="H85" s="349">
        <v>1</v>
      </c>
      <c r="I85" s="349"/>
      <c r="J85" s="349" t="s">
        <v>49</v>
      </c>
      <c r="K85" s="349"/>
      <c r="L85" s="349"/>
      <c r="M85" s="352" t="str">
        <f t="shared" si="8"/>
        <v/>
      </c>
      <c r="N85" s="349" t="s">
        <v>108</v>
      </c>
      <c r="O85" s="349"/>
      <c r="P85" s="349"/>
      <c r="Q85" s="349"/>
      <c r="R85" s="349"/>
      <c r="S85" s="349"/>
      <c r="T85" s="349"/>
      <c r="U85" s="349"/>
      <c r="V85" s="349"/>
      <c r="W85" s="349"/>
      <c r="X85" s="349"/>
      <c r="Y85" s="349"/>
      <c r="Z85" s="349"/>
      <c r="AA85" s="349"/>
      <c r="AB85" s="349"/>
      <c r="AC85" s="349"/>
      <c r="AD85" s="349"/>
      <c r="AE85" s="349"/>
      <c r="AF85" s="349"/>
      <c r="AG85" s="349"/>
      <c r="AH85" s="349"/>
      <c r="AI85" s="357"/>
      <c r="AJ85" s="357"/>
      <c r="AK85" s="357"/>
      <c r="AL85" s="357"/>
      <c r="AM85" s="357"/>
      <c r="AN85" s="357"/>
      <c r="AO85" s="357"/>
      <c r="AP85" s="357"/>
      <c r="AQ85" s="357"/>
      <c r="AR85" s="357"/>
      <c r="AS85" s="349"/>
      <c r="AT85" s="359"/>
      <c r="AU85" s="359"/>
      <c r="AV85" s="349"/>
      <c r="AW85" s="349" t="s">
        <v>40</v>
      </c>
    </row>
    <row r="86" ht="15" customHeight="1" spans="1:49">
      <c r="A86" s="349"/>
      <c r="B86" s="349" t="s">
        <v>119</v>
      </c>
      <c r="C86" s="349"/>
      <c r="D86" s="349"/>
      <c r="E86" s="349"/>
      <c r="F86" s="349"/>
      <c r="G86" s="349"/>
      <c r="H86" s="349"/>
      <c r="I86" s="349"/>
      <c r="J86" s="349"/>
      <c r="K86" s="349"/>
      <c r="L86" s="349"/>
      <c r="M86" s="354" t="str">
        <f>IF(COUNT(AV86)=0,"",1-SUM(L68:L85)/AV86)</f>
        <v/>
      </c>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349"/>
      <c r="AN86" s="349"/>
      <c r="AO86" s="349"/>
      <c r="AP86" s="349"/>
      <c r="AQ86" s="349"/>
      <c r="AR86" s="349"/>
      <c r="AS86" s="349"/>
      <c r="AT86" s="359"/>
      <c r="AU86" s="359"/>
      <c r="AV86" s="360" t="str">
        <f>IF(COUNT(AV68:AV85)=0,"",SUM(AV68:AV85))</f>
        <v/>
      </c>
      <c r="AW86" s="365" t="s">
        <v>40</v>
      </c>
    </row>
    <row r="87" ht="15" customHeight="1" spans="1:49">
      <c r="A87" s="349"/>
      <c r="B87" s="349" t="s">
        <v>120</v>
      </c>
      <c r="C87" s="349" t="s">
        <v>84</v>
      </c>
      <c r="D87" s="349" t="s">
        <v>121</v>
      </c>
      <c r="E87" s="349" t="s">
        <v>115</v>
      </c>
      <c r="F87" s="349">
        <v>6</v>
      </c>
      <c r="G87" s="349">
        <v>12</v>
      </c>
      <c r="H87" s="349">
        <v>1</v>
      </c>
      <c r="I87" s="349"/>
      <c r="J87" s="349" t="s">
        <v>60</v>
      </c>
      <c r="K87" s="349"/>
      <c r="L87" s="349"/>
      <c r="M87" s="352" t="str">
        <f t="shared" ref="M87:M95" si="9">IF(AV87="","",1-L87/AV87)</f>
        <v/>
      </c>
      <c r="N87" s="349" t="s">
        <v>84</v>
      </c>
      <c r="O87" s="349"/>
      <c r="P87" s="349"/>
      <c r="Q87" s="349"/>
      <c r="R87" s="349"/>
      <c r="S87" s="349"/>
      <c r="T87" s="349"/>
      <c r="U87" s="349"/>
      <c r="V87" s="349"/>
      <c r="W87" s="349"/>
      <c r="X87" s="349"/>
      <c r="Y87" s="349"/>
      <c r="Z87" s="349"/>
      <c r="AA87" s="357"/>
      <c r="AB87" s="357"/>
      <c r="AC87" s="357"/>
      <c r="AD87" s="357"/>
      <c r="AE87" s="357"/>
      <c r="AF87" s="357"/>
      <c r="AG87" s="357"/>
      <c r="AH87" s="357"/>
      <c r="AI87" s="357"/>
      <c r="AJ87" s="357"/>
      <c r="AK87" s="357"/>
      <c r="AL87" s="357"/>
      <c r="AM87" s="357"/>
      <c r="AN87" s="357"/>
      <c r="AO87" s="357"/>
      <c r="AP87" s="357"/>
      <c r="AQ87" s="357"/>
      <c r="AR87" s="357"/>
      <c r="AS87" s="349" t="s">
        <v>40</v>
      </c>
      <c r="AT87" s="359"/>
      <c r="AU87" s="359"/>
      <c r="AV87" s="349"/>
      <c r="AW87" s="349" t="s">
        <v>40</v>
      </c>
    </row>
    <row r="88" ht="15" customHeight="1" spans="1:49">
      <c r="A88" s="349"/>
      <c r="B88" s="349"/>
      <c r="C88" s="349"/>
      <c r="D88" s="349" t="s">
        <v>122</v>
      </c>
      <c r="E88" s="349" t="s">
        <v>115</v>
      </c>
      <c r="F88" s="349">
        <v>6</v>
      </c>
      <c r="G88" s="349">
        <v>12</v>
      </c>
      <c r="H88" s="349">
        <v>1</v>
      </c>
      <c r="I88" s="349"/>
      <c r="J88" s="349" t="s">
        <v>60</v>
      </c>
      <c r="K88" s="349"/>
      <c r="L88" s="349"/>
      <c r="M88" s="352" t="str">
        <f t="shared" si="9"/>
        <v/>
      </c>
      <c r="N88" s="349" t="s">
        <v>84</v>
      </c>
      <c r="O88" s="349"/>
      <c r="P88" s="349"/>
      <c r="Q88" s="349"/>
      <c r="R88" s="349"/>
      <c r="S88" s="349"/>
      <c r="T88" s="349"/>
      <c r="U88" s="349"/>
      <c r="V88" s="349"/>
      <c r="W88" s="349"/>
      <c r="X88" s="349"/>
      <c r="Y88" s="349"/>
      <c r="Z88" s="349"/>
      <c r="AA88" s="357"/>
      <c r="AB88" s="357"/>
      <c r="AC88" s="357"/>
      <c r="AD88" s="357"/>
      <c r="AE88" s="357"/>
      <c r="AF88" s="357"/>
      <c r="AG88" s="357"/>
      <c r="AH88" s="357"/>
      <c r="AI88" s="357"/>
      <c r="AJ88" s="357"/>
      <c r="AK88" s="357"/>
      <c r="AL88" s="357"/>
      <c r="AM88" s="357"/>
      <c r="AN88" s="357"/>
      <c r="AO88" s="357"/>
      <c r="AP88" s="357"/>
      <c r="AQ88" s="357"/>
      <c r="AR88" s="357"/>
      <c r="AS88" s="349"/>
      <c r="AT88" s="359"/>
      <c r="AU88" s="359"/>
      <c r="AV88" s="349"/>
      <c r="AW88" s="349"/>
    </row>
    <row r="89" ht="15" customHeight="1" spans="1:49">
      <c r="A89" s="349"/>
      <c r="B89" s="349"/>
      <c r="C89" s="349" t="s">
        <v>86</v>
      </c>
      <c r="D89" s="349" t="s">
        <v>121</v>
      </c>
      <c r="E89" s="349" t="s">
        <v>123</v>
      </c>
      <c r="F89" s="349">
        <v>6</v>
      </c>
      <c r="G89" s="349">
        <v>12</v>
      </c>
      <c r="H89" s="349">
        <v>1</v>
      </c>
      <c r="I89" s="349"/>
      <c r="J89" s="349" t="s">
        <v>60</v>
      </c>
      <c r="K89" s="349"/>
      <c r="L89" s="349"/>
      <c r="M89" s="352" t="str">
        <f t="shared" si="9"/>
        <v/>
      </c>
      <c r="N89" s="349" t="s">
        <v>86</v>
      </c>
      <c r="O89" s="349"/>
      <c r="P89" s="349"/>
      <c r="Q89" s="349"/>
      <c r="R89" s="349"/>
      <c r="S89" s="349"/>
      <c r="T89" s="349"/>
      <c r="U89" s="349"/>
      <c r="V89" s="349"/>
      <c r="W89" s="349"/>
      <c r="X89" s="349"/>
      <c r="Y89" s="349"/>
      <c r="Z89" s="349"/>
      <c r="AA89" s="357"/>
      <c r="AB89" s="357"/>
      <c r="AC89" s="357"/>
      <c r="AD89" s="357"/>
      <c r="AE89" s="357"/>
      <c r="AF89" s="357"/>
      <c r="AG89" s="357"/>
      <c r="AH89" s="357"/>
      <c r="AI89" s="357"/>
      <c r="AJ89" s="357"/>
      <c r="AK89" s="357"/>
      <c r="AL89" s="357"/>
      <c r="AM89" s="357"/>
      <c r="AN89" s="357"/>
      <c r="AO89" s="357"/>
      <c r="AP89" s="357"/>
      <c r="AQ89" s="357"/>
      <c r="AR89" s="357"/>
      <c r="AS89" s="349"/>
      <c r="AT89" s="359"/>
      <c r="AU89" s="359"/>
      <c r="AV89" s="349"/>
      <c r="AW89" s="349" t="s">
        <v>40</v>
      </c>
    </row>
    <row r="90" ht="15" customHeight="1" spans="1:49">
      <c r="A90" s="349"/>
      <c r="B90" s="349"/>
      <c r="C90" s="349"/>
      <c r="D90" s="349" t="s">
        <v>124</v>
      </c>
      <c r="E90" s="349" t="s">
        <v>123</v>
      </c>
      <c r="F90" s="349">
        <v>6</v>
      </c>
      <c r="G90" s="349">
        <v>12</v>
      </c>
      <c r="H90" s="349">
        <v>1</v>
      </c>
      <c r="I90" s="349"/>
      <c r="J90" s="349" t="s">
        <v>60</v>
      </c>
      <c r="K90" s="349"/>
      <c r="L90" s="349"/>
      <c r="M90" s="352" t="str">
        <f t="shared" si="9"/>
        <v/>
      </c>
      <c r="N90" s="349" t="s">
        <v>86</v>
      </c>
      <c r="O90" s="349"/>
      <c r="P90" s="349"/>
      <c r="Q90" s="349"/>
      <c r="R90" s="349"/>
      <c r="S90" s="349"/>
      <c r="T90" s="349"/>
      <c r="U90" s="349"/>
      <c r="V90" s="349"/>
      <c r="W90" s="349"/>
      <c r="X90" s="349"/>
      <c r="Y90" s="349"/>
      <c r="Z90" s="349"/>
      <c r="AA90" s="357"/>
      <c r="AB90" s="357"/>
      <c r="AC90" s="357"/>
      <c r="AD90" s="357"/>
      <c r="AE90" s="357"/>
      <c r="AF90" s="357"/>
      <c r="AG90" s="357"/>
      <c r="AH90" s="357"/>
      <c r="AI90" s="357"/>
      <c r="AJ90" s="357"/>
      <c r="AK90" s="357"/>
      <c r="AL90" s="357"/>
      <c r="AM90" s="357"/>
      <c r="AN90" s="357"/>
      <c r="AO90" s="357"/>
      <c r="AP90" s="357"/>
      <c r="AQ90" s="357"/>
      <c r="AR90" s="357"/>
      <c r="AS90" s="349"/>
      <c r="AT90" s="359"/>
      <c r="AU90" s="359"/>
      <c r="AV90" s="349"/>
      <c r="AW90" s="349"/>
    </row>
    <row r="91" ht="15" customHeight="1" spans="1:49">
      <c r="A91" s="349"/>
      <c r="B91" s="349"/>
      <c r="C91" s="349" t="s">
        <v>105</v>
      </c>
      <c r="D91" s="349" t="s">
        <v>121</v>
      </c>
      <c r="E91" s="349" t="s">
        <v>115</v>
      </c>
      <c r="F91" s="349">
        <v>6</v>
      </c>
      <c r="G91" s="349">
        <v>12</v>
      </c>
      <c r="H91" s="349">
        <v>1</v>
      </c>
      <c r="I91" s="349"/>
      <c r="J91" s="349" t="s">
        <v>60</v>
      </c>
      <c r="K91" s="349"/>
      <c r="L91" s="349"/>
      <c r="M91" s="352" t="str">
        <f t="shared" si="9"/>
        <v/>
      </c>
      <c r="N91" s="349" t="s">
        <v>105</v>
      </c>
      <c r="O91" s="349"/>
      <c r="P91" s="349"/>
      <c r="Q91" s="349"/>
      <c r="R91" s="349"/>
      <c r="S91" s="349"/>
      <c r="T91" s="349"/>
      <c r="U91" s="349"/>
      <c r="V91" s="349"/>
      <c r="W91" s="349"/>
      <c r="X91" s="349"/>
      <c r="Y91" s="349"/>
      <c r="Z91" s="349"/>
      <c r="AA91" s="357"/>
      <c r="AB91" s="357"/>
      <c r="AC91" s="357"/>
      <c r="AD91" s="357"/>
      <c r="AE91" s="357"/>
      <c r="AF91" s="357"/>
      <c r="AG91" s="357"/>
      <c r="AH91" s="357"/>
      <c r="AI91" s="357"/>
      <c r="AJ91" s="357"/>
      <c r="AK91" s="357"/>
      <c r="AL91" s="357"/>
      <c r="AM91" s="357"/>
      <c r="AN91" s="357"/>
      <c r="AO91" s="357"/>
      <c r="AP91" s="357"/>
      <c r="AQ91" s="357"/>
      <c r="AR91" s="357"/>
      <c r="AS91" s="349"/>
      <c r="AT91" s="359"/>
      <c r="AU91" s="359"/>
      <c r="AV91" s="349"/>
      <c r="AW91" s="349" t="s">
        <v>40</v>
      </c>
    </row>
    <row r="92" ht="15" customHeight="1" spans="1:49">
      <c r="A92" s="349"/>
      <c r="B92" s="349"/>
      <c r="C92" s="349"/>
      <c r="D92" s="349" t="s">
        <v>124</v>
      </c>
      <c r="E92" s="349" t="s">
        <v>115</v>
      </c>
      <c r="F92" s="349">
        <v>6</v>
      </c>
      <c r="G92" s="349">
        <v>12</v>
      </c>
      <c r="H92" s="349">
        <v>1</v>
      </c>
      <c r="I92" s="349"/>
      <c r="J92" s="349" t="s">
        <v>60</v>
      </c>
      <c r="K92" s="349"/>
      <c r="L92" s="349"/>
      <c r="M92" s="352" t="str">
        <f t="shared" si="9"/>
        <v/>
      </c>
      <c r="N92" s="349" t="s">
        <v>105</v>
      </c>
      <c r="O92" s="349"/>
      <c r="P92" s="349"/>
      <c r="Q92" s="349"/>
      <c r="R92" s="349"/>
      <c r="S92" s="349"/>
      <c r="T92" s="349"/>
      <c r="U92" s="349"/>
      <c r="V92" s="349"/>
      <c r="W92" s="349"/>
      <c r="X92" s="349"/>
      <c r="Y92" s="349"/>
      <c r="Z92" s="349"/>
      <c r="AA92" s="357"/>
      <c r="AB92" s="357"/>
      <c r="AC92" s="357"/>
      <c r="AD92" s="357"/>
      <c r="AE92" s="357"/>
      <c r="AF92" s="357"/>
      <c r="AG92" s="357"/>
      <c r="AH92" s="357"/>
      <c r="AI92" s="357"/>
      <c r="AJ92" s="357"/>
      <c r="AK92" s="357"/>
      <c r="AL92" s="357"/>
      <c r="AM92" s="357"/>
      <c r="AN92" s="357"/>
      <c r="AO92" s="357"/>
      <c r="AP92" s="357"/>
      <c r="AQ92" s="357"/>
      <c r="AR92" s="357"/>
      <c r="AS92" s="349"/>
      <c r="AT92" s="359"/>
      <c r="AU92" s="359"/>
      <c r="AV92" s="349"/>
      <c r="AW92" s="349"/>
    </row>
    <row r="93" ht="15" customHeight="1" spans="1:49">
      <c r="A93" s="349"/>
      <c r="B93" s="349"/>
      <c r="C93" s="349" t="s">
        <v>125</v>
      </c>
      <c r="D93" s="349" t="s">
        <v>121</v>
      </c>
      <c r="E93" s="349" t="s">
        <v>126</v>
      </c>
      <c r="F93" s="349">
        <v>12</v>
      </c>
      <c r="G93" s="349">
        <v>12</v>
      </c>
      <c r="H93" s="349">
        <v>1</v>
      </c>
      <c r="I93" s="349"/>
      <c r="J93" s="349" t="s">
        <v>60</v>
      </c>
      <c r="K93" s="349"/>
      <c r="L93" s="349"/>
      <c r="M93" s="352" t="str">
        <f t="shared" si="9"/>
        <v/>
      </c>
      <c r="N93" s="349" t="s">
        <v>125</v>
      </c>
      <c r="O93" s="349"/>
      <c r="P93" s="349"/>
      <c r="Q93" s="349"/>
      <c r="R93" s="349"/>
      <c r="S93" s="349"/>
      <c r="T93" s="349"/>
      <c r="U93" s="349"/>
      <c r="V93" s="349"/>
      <c r="W93" s="349"/>
      <c r="X93" s="349"/>
      <c r="Y93" s="349"/>
      <c r="Z93" s="349"/>
      <c r="AA93" s="357"/>
      <c r="AB93" s="357"/>
      <c r="AC93" s="357"/>
      <c r="AD93" s="357"/>
      <c r="AE93" s="357"/>
      <c r="AF93" s="357"/>
      <c r="AG93" s="357"/>
      <c r="AH93" s="357"/>
      <c r="AI93" s="357"/>
      <c r="AJ93" s="357"/>
      <c r="AK93" s="357"/>
      <c r="AL93" s="357"/>
      <c r="AM93" s="357"/>
      <c r="AN93" s="357"/>
      <c r="AO93" s="357"/>
      <c r="AP93" s="357"/>
      <c r="AQ93" s="357"/>
      <c r="AR93" s="357"/>
      <c r="AS93" s="349"/>
      <c r="AT93" s="359"/>
      <c r="AU93" s="359"/>
      <c r="AV93" s="349"/>
      <c r="AW93" s="349" t="s">
        <v>40</v>
      </c>
    </row>
    <row r="94" ht="15" customHeight="1" spans="1:49">
      <c r="A94" s="349"/>
      <c r="B94" s="349"/>
      <c r="C94" s="349"/>
      <c r="D94" s="349" t="s">
        <v>124</v>
      </c>
      <c r="E94" s="349" t="s">
        <v>126</v>
      </c>
      <c r="F94" s="349">
        <v>12</v>
      </c>
      <c r="G94" s="349">
        <v>12</v>
      </c>
      <c r="H94" s="349">
        <v>1</v>
      </c>
      <c r="I94" s="349"/>
      <c r="J94" s="349" t="s">
        <v>60</v>
      </c>
      <c r="K94" s="349"/>
      <c r="L94" s="349"/>
      <c r="M94" s="352" t="str">
        <f t="shared" si="9"/>
        <v/>
      </c>
      <c r="N94" s="349" t="s">
        <v>125</v>
      </c>
      <c r="O94" s="349"/>
      <c r="P94" s="349"/>
      <c r="Q94" s="349"/>
      <c r="R94" s="349"/>
      <c r="S94" s="349"/>
      <c r="T94" s="349"/>
      <c r="U94" s="349"/>
      <c r="V94" s="349"/>
      <c r="W94" s="349"/>
      <c r="X94" s="349"/>
      <c r="Y94" s="349"/>
      <c r="Z94" s="349"/>
      <c r="AA94" s="357"/>
      <c r="AB94" s="357"/>
      <c r="AC94" s="357"/>
      <c r="AD94" s="357"/>
      <c r="AE94" s="357"/>
      <c r="AF94" s="357"/>
      <c r="AG94" s="357"/>
      <c r="AH94" s="357"/>
      <c r="AI94" s="357"/>
      <c r="AJ94" s="357"/>
      <c r="AK94" s="357"/>
      <c r="AL94" s="357"/>
      <c r="AM94" s="357"/>
      <c r="AN94" s="357"/>
      <c r="AO94" s="357"/>
      <c r="AP94" s="357"/>
      <c r="AQ94" s="357"/>
      <c r="AR94" s="357"/>
      <c r="AS94" s="349"/>
      <c r="AT94" s="359"/>
      <c r="AU94" s="359"/>
      <c r="AV94" s="349"/>
      <c r="AW94" s="349"/>
    </row>
    <row r="95" ht="15" customHeight="1" spans="1:49">
      <c r="A95" s="349"/>
      <c r="B95" s="349"/>
      <c r="C95" s="349" t="s">
        <v>127</v>
      </c>
      <c r="D95" s="349" t="s">
        <v>128</v>
      </c>
      <c r="E95" s="349" t="s">
        <v>40</v>
      </c>
      <c r="F95" s="349">
        <v>10</v>
      </c>
      <c r="G95" s="349">
        <v>10</v>
      </c>
      <c r="H95" s="349">
        <v>1</v>
      </c>
      <c r="I95" s="349"/>
      <c r="J95" s="349" t="s">
        <v>49</v>
      </c>
      <c r="K95" s="349"/>
      <c r="L95" s="349"/>
      <c r="M95" s="352" t="str">
        <f t="shared" si="9"/>
        <v/>
      </c>
      <c r="N95" s="349" t="s">
        <v>127</v>
      </c>
      <c r="O95" s="349"/>
      <c r="P95" s="349"/>
      <c r="Q95" s="349"/>
      <c r="R95" s="349"/>
      <c r="S95" s="349"/>
      <c r="T95" s="349"/>
      <c r="U95" s="349"/>
      <c r="V95" s="349"/>
      <c r="W95" s="349"/>
      <c r="X95" s="349"/>
      <c r="Y95" s="357"/>
      <c r="Z95" s="357"/>
      <c r="AA95" s="357"/>
      <c r="AB95" s="357"/>
      <c r="AC95" s="357"/>
      <c r="AD95" s="357"/>
      <c r="AE95" s="357"/>
      <c r="AF95" s="357"/>
      <c r="AG95" s="357"/>
      <c r="AH95" s="357"/>
      <c r="AI95" s="357"/>
      <c r="AJ95" s="357"/>
      <c r="AK95" s="357"/>
      <c r="AL95" s="357"/>
      <c r="AM95" s="357"/>
      <c r="AN95" s="357"/>
      <c r="AO95" s="357"/>
      <c r="AP95" s="357"/>
      <c r="AQ95" s="357"/>
      <c r="AR95" s="357"/>
      <c r="AS95" s="349"/>
      <c r="AT95" s="359"/>
      <c r="AU95" s="359"/>
      <c r="AV95" s="349"/>
      <c r="AW95" s="349" t="s">
        <v>40</v>
      </c>
    </row>
    <row r="96" ht="15" customHeight="1" spans="1:49">
      <c r="A96" s="349"/>
      <c r="B96" s="349" t="s">
        <v>129</v>
      </c>
      <c r="C96" s="349"/>
      <c r="D96" s="349"/>
      <c r="E96" s="349"/>
      <c r="F96" s="349"/>
      <c r="G96" s="349"/>
      <c r="H96" s="349"/>
      <c r="I96" s="349"/>
      <c r="J96" s="349"/>
      <c r="K96" s="349"/>
      <c r="L96" s="349"/>
      <c r="M96" s="354" t="str">
        <f>IF(COUNT(AV96)=0,"",1-SUM(L87:L95)/AV96)</f>
        <v/>
      </c>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49"/>
      <c r="AM96" s="349"/>
      <c r="AN96" s="349"/>
      <c r="AO96" s="349"/>
      <c r="AP96" s="349"/>
      <c r="AQ96" s="349"/>
      <c r="AR96" s="349"/>
      <c r="AS96" s="349"/>
      <c r="AT96" s="359"/>
      <c r="AU96" s="359"/>
      <c r="AV96" s="360" t="str">
        <f>IF(COUNT(AV87:AV95)=0,"",SUM(AV87:AV95))</f>
        <v/>
      </c>
      <c r="AW96" s="365" t="s">
        <v>40</v>
      </c>
    </row>
    <row r="97" ht="15" customHeight="1" spans="1:49">
      <c r="A97" s="349"/>
      <c r="B97" s="349" t="s">
        <v>130</v>
      </c>
      <c r="C97" s="349" t="s">
        <v>58</v>
      </c>
      <c r="D97" s="349" t="s">
        <v>40</v>
      </c>
      <c r="E97" s="349" t="s">
        <v>123</v>
      </c>
      <c r="F97" s="349">
        <v>6</v>
      </c>
      <c r="G97" s="349">
        <v>12</v>
      </c>
      <c r="H97" s="349">
        <v>1</v>
      </c>
      <c r="I97" s="349"/>
      <c r="J97" s="349" t="s">
        <v>60</v>
      </c>
      <c r="K97" s="349"/>
      <c r="L97" s="349"/>
      <c r="M97" s="352" t="str">
        <f t="shared" ref="M97:M99" si="10">IF(AV97="","",1-L97/AV97)</f>
        <v/>
      </c>
      <c r="N97" s="349" t="s">
        <v>58</v>
      </c>
      <c r="O97" s="349"/>
      <c r="P97" s="349"/>
      <c r="Q97" s="349"/>
      <c r="R97" s="349"/>
      <c r="S97" s="349"/>
      <c r="T97" s="349"/>
      <c r="U97" s="349"/>
      <c r="V97" s="349"/>
      <c r="W97" s="349"/>
      <c r="X97" s="349"/>
      <c r="Y97" s="349"/>
      <c r="Z97" s="349"/>
      <c r="AA97" s="357"/>
      <c r="AB97" s="357"/>
      <c r="AC97" s="357"/>
      <c r="AD97" s="357"/>
      <c r="AE97" s="357"/>
      <c r="AF97" s="357"/>
      <c r="AG97" s="357"/>
      <c r="AH97" s="357"/>
      <c r="AI97" s="357"/>
      <c r="AJ97" s="357"/>
      <c r="AK97" s="357"/>
      <c r="AL97" s="357"/>
      <c r="AM97" s="357"/>
      <c r="AN97" s="357"/>
      <c r="AO97" s="357"/>
      <c r="AP97" s="357"/>
      <c r="AQ97" s="357"/>
      <c r="AR97" s="357"/>
      <c r="AS97" s="349" t="s">
        <v>40</v>
      </c>
      <c r="AT97" s="359"/>
      <c r="AU97" s="359"/>
      <c r="AV97" s="349"/>
      <c r="AW97" s="349" t="s">
        <v>40</v>
      </c>
    </row>
    <row r="98" ht="15" customHeight="1" spans="1:49">
      <c r="A98" s="349"/>
      <c r="B98" s="349"/>
      <c r="C98" s="349" t="s">
        <v>125</v>
      </c>
      <c r="D98" s="349" t="s">
        <v>131</v>
      </c>
      <c r="E98" s="349" t="s">
        <v>40</v>
      </c>
      <c r="F98" s="349">
        <v>12</v>
      </c>
      <c r="G98" s="349">
        <v>12</v>
      </c>
      <c r="H98" s="349">
        <v>1</v>
      </c>
      <c r="I98" s="349"/>
      <c r="J98" s="349" t="s">
        <v>49</v>
      </c>
      <c r="K98" s="349"/>
      <c r="L98" s="349"/>
      <c r="M98" s="352" t="str">
        <f t="shared" si="10"/>
        <v/>
      </c>
      <c r="N98" s="349" t="s">
        <v>125</v>
      </c>
      <c r="O98" s="349"/>
      <c r="P98" s="349"/>
      <c r="Q98" s="349"/>
      <c r="R98" s="349"/>
      <c r="S98" s="349"/>
      <c r="T98" s="349"/>
      <c r="U98" s="349"/>
      <c r="V98" s="349"/>
      <c r="W98" s="349"/>
      <c r="X98" s="349"/>
      <c r="Y98" s="349"/>
      <c r="Z98" s="349"/>
      <c r="AA98" s="357"/>
      <c r="AB98" s="357"/>
      <c r="AC98" s="357"/>
      <c r="AD98" s="357"/>
      <c r="AE98" s="357"/>
      <c r="AF98" s="357"/>
      <c r="AG98" s="357"/>
      <c r="AH98" s="357"/>
      <c r="AI98" s="357"/>
      <c r="AJ98" s="357"/>
      <c r="AK98" s="357"/>
      <c r="AL98" s="357"/>
      <c r="AM98" s="357"/>
      <c r="AN98" s="357"/>
      <c r="AO98" s="357"/>
      <c r="AP98" s="357"/>
      <c r="AQ98" s="357"/>
      <c r="AR98" s="357"/>
      <c r="AS98" s="349"/>
      <c r="AT98" s="359"/>
      <c r="AU98" s="359"/>
      <c r="AV98" s="349"/>
      <c r="AW98" s="349" t="s">
        <v>40</v>
      </c>
    </row>
    <row r="99" ht="15" customHeight="1" spans="1:49">
      <c r="A99" s="349"/>
      <c r="B99" s="349"/>
      <c r="C99" s="349" t="s">
        <v>127</v>
      </c>
      <c r="D99" s="349" t="s">
        <v>128</v>
      </c>
      <c r="E99" s="349" t="s">
        <v>40</v>
      </c>
      <c r="F99" s="349">
        <v>6</v>
      </c>
      <c r="G99" s="349">
        <v>6</v>
      </c>
      <c r="H99" s="349">
        <v>1</v>
      </c>
      <c r="I99" s="349"/>
      <c r="J99" s="349" t="s">
        <v>49</v>
      </c>
      <c r="K99" s="349"/>
      <c r="L99" s="349"/>
      <c r="M99" s="352" t="str">
        <f t="shared" si="10"/>
        <v/>
      </c>
      <c r="N99" s="349" t="s">
        <v>127</v>
      </c>
      <c r="O99" s="349"/>
      <c r="P99" s="349"/>
      <c r="Q99" s="349"/>
      <c r="R99" s="349"/>
      <c r="S99" s="349"/>
      <c r="T99" s="349"/>
      <c r="U99" s="357"/>
      <c r="V99" s="357"/>
      <c r="W99" s="357"/>
      <c r="X99" s="357"/>
      <c r="Y99" s="357"/>
      <c r="Z99" s="357"/>
      <c r="AA99" s="357"/>
      <c r="AB99" s="357"/>
      <c r="AC99" s="357"/>
      <c r="AD99" s="357"/>
      <c r="AE99" s="357"/>
      <c r="AF99" s="357"/>
      <c r="AG99" s="357"/>
      <c r="AH99" s="357"/>
      <c r="AI99" s="357"/>
      <c r="AJ99" s="357"/>
      <c r="AK99" s="357"/>
      <c r="AL99" s="357"/>
      <c r="AM99" s="357"/>
      <c r="AN99" s="357"/>
      <c r="AO99" s="357"/>
      <c r="AP99" s="357"/>
      <c r="AQ99" s="357"/>
      <c r="AR99" s="357"/>
      <c r="AS99" s="349"/>
      <c r="AT99" s="359"/>
      <c r="AU99" s="359"/>
      <c r="AV99" s="349"/>
      <c r="AW99" s="349" t="s">
        <v>40</v>
      </c>
    </row>
    <row r="100" ht="15" customHeight="1" spans="1:49">
      <c r="A100" s="349"/>
      <c r="B100" s="349" t="s">
        <v>132</v>
      </c>
      <c r="C100" s="349"/>
      <c r="D100" s="349"/>
      <c r="E100" s="349"/>
      <c r="F100" s="349"/>
      <c r="G100" s="349"/>
      <c r="H100" s="349"/>
      <c r="I100" s="349"/>
      <c r="J100" s="349"/>
      <c r="K100" s="349"/>
      <c r="L100" s="349"/>
      <c r="M100" s="354" t="str">
        <f>IF(COUNT(AV100)=0,"",1-SUM(L97:L99)/AV100)</f>
        <v/>
      </c>
      <c r="N100" s="349"/>
      <c r="O100" s="349"/>
      <c r="P100" s="349"/>
      <c r="Q100" s="349"/>
      <c r="R100" s="349"/>
      <c r="S100" s="349"/>
      <c r="T100" s="349"/>
      <c r="U100" s="349"/>
      <c r="V100" s="349"/>
      <c r="W100" s="349"/>
      <c r="X100" s="349"/>
      <c r="Y100" s="349"/>
      <c r="Z100" s="349"/>
      <c r="AA100" s="349"/>
      <c r="AB100" s="349"/>
      <c r="AC100" s="349"/>
      <c r="AD100" s="349"/>
      <c r="AE100" s="349"/>
      <c r="AF100" s="349"/>
      <c r="AG100" s="349"/>
      <c r="AH100" s="349"/>
      <c r="AI100" s="349"/>
      <c r="AJ100" s="349"/>
      <c r="AK100" s="349"/>
      <c r="AL100" s="349"/>
      <c r="AM100" s="349"/>
      <c r="AN100" s="349"/>
      <c r="AO100" s="349"/>
      <c r="AP100" s="349"/>
      <c r="AQ100" s="349"/>
      <c r="AR100" s="349"/>
      <c r="AS100" s="349"/>
      <c r="AT100" s="359"/>
      <c r="AU100" s="359"/>
      <c r="AV100" s="360" t="str">
        <f>IF(COUNT(AV97:AV99)=0,"",SUM(AV97:AV99))</f>
        <v/>
      </c>
      <c r="AW100" s="365" t="s">
        <v>40</v>
      </c>
    </row>
    <row r="101" ht="15" customHeight="1" spans="1:49">
      <c r="A101" s="349"/>
      <c r="B101" s="349" t="s">
        <v>133</v>
      </c>
      <c r="C101" s="349" t="s">
        <v>58</v>
      </c>
      <c r="D101" s="349" t="s">
        <v>40</v>
      </c>
      <c r="E101" s="349" t="s">
        <v>123</v>
      </c>
      <c r="F101" s="349">
        <v>6</v>
      </c>
      <c r="G101" s="349">
        <v>12</v>
      </c>
      <c r="H101" s="349">
        <v>1</v>
      </c>
      <c r="I101" s="349"/>
      <c r="J101" s="349" t="s">
        <v>60</v>
      </c>
      <c r="K101" s="349"/>
      <c r="L101" s="349"/>
      <c r="M101" s="352" t="str">
        <f t="shared" ref="M101:M104" si="11">IF(AV101="","",1-L101/AV101)</f>
        <v/>
      </c>
      <c r="N101" s="349" t="s">
        <v>58</v>
      </c>
      <c r="O101" s="349"/>
      <c r="P101" s="349"/>
      <c r="Q101" s="349"/>
      <c r="R101" s="349"/>
      <c r="S101" s="349"/>
      <c r="T101" s="349"/>
      <c r="U101" s="349"/>
      <c r="V101" s="349"/>
      <c r="W101" s="349"/>
      <c r="X101" s="349"/>
      <c r="Y101" s="349"/>
      <c r="Z101" s="349"/>
      <c r="AA101" s="357"/>
      <c r="AB101" s="357"/>
      <c r="AC101" s="357"/>
      <c r="AD101" s="357"/>
      <c r="AE101" s="357"/>
      <c r="AF101" s="357"/>
      <c r="AG101" s="357"/>
      <c r="AH101" s="357"/>
      <c r="AI101" s="357"/>
      <c r="AJ101" s="357"/>
      <c r="AK101" s="357"/>
      <c r="AL101" s="357"/>
      <c r="AM101" s="357"/>
      <c r="AN101" s="357"/>
      <c r="AO101" s="357"/>
      <c r="AP101" s="357"/>
      <c r="AQ101" s="357"/>
      <c r="AR101" s="357"/>
      <c r="AS101" s="349" t="s">
        <v>40</v>
      </c>
      <c r="AT101" s="359"/>
      <c r="AU101" s="359"/>
      <c r="AV101" s="349"/>
      <c r="AW101" s="349" t="s">
        <v>40</v>
      </c>
    </row>
    <row r="102" ht="15" customHeight="1" spans="1:49">
      <c r="A102" s="349"/>
      <c r="B102" s="349"/>
      <c r="C102" s="349" t="s">
        <v>134</v>
      </c>
      <c r="D102" s="349" t="s">
        <v>40</v>
      </c>
      <c r="E102" s="349" t="s">
        <v>63</v>
      </c>
      <c r="F102" s="349">
        <v>4</v>
      </c>
      <c r="G102" s="349">
        <v>20</v>
      </c>
      <c r="H102" s="349">
        <v>5</v>
      </c>
      <c r="I102" s="349" t="s">
        <v>91</v>
      </c>
      <c r="J102" s="349" t="s">
        <v>69</v>
      </c>
      <c r="K102" s="349"/>
      <c r="L102" s="349"/>
      <c r="M102" s="352" t="str">
        <f t="shared" si="11"/>
        <v/>
      </c>
      <c r="N102" s="349" t="s">
        <v>134</v>
      </c>
      <c r="O102" s="355"/>
      <c r="P102" s="355"/>
      <c r="Q102" s="355"/>
      <c r="R102" s="355"/>
      <c r="S102" s="355"/>
      <c r="T102" s="349"/>
      <c r="U102" s="349"/>
      <c r="V102" s="349"/>
      <c r="W102" s="349"/>
      <c r="X102" s="349"/>
      <c r="Y102" s="355"/>
      <c r="Z102" s="355"/>
      <c r="AA102" s="355"/>
      <c r="AB102" s="355"/>
      <c r="AC102" s="355"/>
      <c r="AD102" s="349"/>
      <c r="AE102" s="349"/>
      <c r="AF102" s="349"/>
      <c r="AG102" s="349"/>
      <c r="AH102" s="349"/>
      <c r="AI102" s="357"/>
      <c r="AJ102" s="357"/>
      <c r="AK102" s="357"/>
      <c r="AL102" s="357"/>
      <c r="AM102" s="357"/>
      <c r="AN102" s="357"/>
      <c r="AO102" s="357"/>
      <c r="AP102" s="357"/>
      <c r="AQ102" s="357"/>
      <c r="AR102" s="357"/>
      <c r="AS102" s="349"/>
      <c r="AT102" s="359"/>
      <c r="AU102" s="359"/>
      <c r="AV102" s="349"/>
      <c r="AW102" s="349" t="s">
        <v>40</v>
      </c>
    </row>
    <row r="103" ht="15" customHeight="1" spans="1:49">
      <c r="A103" s="349"/>
      <c r="B103" s="349"/>
      <c r="C103" s="349" t="s">
        <v>135</v>
      </c>
      <c r="D103" s="349" t="s">
        <v>136</v>
      </c>
      <c r="E103" s="349" t="s">
        <v>40</v>
      </c>
      <c r="F103" s="349">
        <v>12</v>
      </c>
      <c r="G103" s="349">
        <v>12</v>
      </c>
      <c r="H103" s="349">
        <v>1</v>
      </c>
      <c r="I103" s="349"/>
      <c r="J103" s="349" t="s">
        <v>49</v>
      </c>
      <c r="K103" s="349"/>
      <c r="L103" s="349"/>
      <c r="M103" s="352" t="str">
        <f t="shared" si="11"/>
        <v/>
      </c>
      <c r="N103" s="349" t="s">
        <v>135</v>
      </c>
      <c r="O103" s="349"/>
      <c r="P103" s="349"/>
      <c r="Q103" s="349"/>
      <c r="R103" s="349"/>
      <c r="S103" s="349"/>
      <c r="T103" s="349"/>
      <c r="U103" s="349"/>
      <c r="V103" s="349"/>
      <c r="W103" s="349"/>
      <c r="X103" s="349"/>
      <c r="Y103" s="349"/>
      <c r="Z103" s="349"/>
      <c r="AA103" s="357"/>
      <c r="AB103" s="357"/>
      <c r="AC103" s="357"/>
      <c r="AD103" s="357"/>
      <c r="AE103" s="357"/>
      <c r="AF103" s="357"/>
      <c r="AG103" s="357"/>
      <c r="AH103" s="357"/>
      <c r="AI103" s="357"/>
      <c r="AJ103" s="357"/>
      <c r="AK103" s="357"/>
      <c r="AL103" s="357"/>
      <c r="AM103" s="357"/>
      <c r="AN103" s="357"/>
      <c r="AO103" s="357"/>
      <c r="AP103" s="357"/>
      <c r="AQ103" s="357"/>
      <c r="AR103" s="357"/>
      <c r="AS103" s="349"/>
      <c r="AT103" s="359"/>
      <c r="AU103" s="359"/>
      <c r="AV103" s="349"/>
      <c r="AW103" s="349" t="s">
        <v>40</v>
      </c>
    </row>
    <row r="104" ht="15" customHeight="1" spans="1:49">
      <c r="A104" s="349"/>
      <c r="B104" s="349"/>
      <c r="C104" s="349" t="s">
        <v>125</v>
      </c>
      <c r="D104" s="349" t="s">
        <v>137</v>
      </c>
      <c r="E104" s="349" t="s">
        <v>40</v>
      </c>
      <c r="F104" s="349">
        <v>12</v>
      </c>
      <c r="G104" s="349">
        <v>12</v>
      </c>
      <c r="H104" s="349">
        <v>1</v>
      </c>
      <c r="I104" s="349"/>
      <c r="J104" s="349" t="s">
        <v>49</v>
      </c>
      <c r="K104" s="349"/>
      <c r="L104" s="349"/>
      <c r="M104" s="352" t="str">
        <f t="shared" si="11"/>
        <v/>
      </c>
      <c r="N104" s="349" t="s">
        <v>125</v>
      </c>
      <c r="O104" s="349"/>
      <c r="P104" s="349"/>
      <c r="Q104" s="349"/>
      <c r="R104" s="349"/>
      <c r="S104" s="349"/>
      <c r="T104" s="349"/>
      <c r="U104" s="349"/>
      <c r="V104" s="349"/>
      <c r="W104" s="349"/>
      <c r="X104" s="349"/>
      <c r="Y104" s="349"/>
      <c r="Z104" s="349"/>
      <c r="AA104" s="357"/>
      <c r="AB104" s="357"/>
      <c r="AC104" s="357"/>
      <c r="AD104" s="357"/>
      <c r="AE104" s="357"/>
      <c r="AF104" s="357"/>
      <c r="AG104" s="357"/>
      <c r="AH104" s="357"/>
      <c r="AI104" s="357"/>
      <c r="AJ104" s="357"/>
      <c r="AK104" s="357"/>
      <c r="AL104" s="357"/>
      <c r="AM104" s="357"/>
      <c r="AN104" s="357"/>
      <c r="AO104" s="357"/>
      <c r="AP104" s="357"/>
      <c r="AQ104" s="357"/>
      <c r="AR104" s="357"/>
      <c r="AS104" s="349"/>
      <c r="AT104" s="359"/>
      <c r="AU104" s="359"/>
      <c r="AV104" s="349"/>
      <c r="AW104" s="349" t="s">
        <v>40</v>
      </c>
    </row>
    <row r="105" ht="15" customHeight="1" spans="1:49">
      <c r="A105" s="349"/>
      <c r="B105" s="349" t="s">
        <v>138</v>
      </c>
      <c r="C105" s="349"/>
      <c r="D105" s="349"/>
      <c r="E105" s="349"/>
      <c r="F105" s="349"/>
      <c r="G105" s="349"/>
      <c r="H105" s="349"/>
      <c r="I105" s="349"/>
      <c r="J105" s="349"/>
      <c r="K105" s="349"/>
      <c r="L105" s="349"/>
      <c r="M105" s="354" t="str">
        <f>IF(COUNT(AV105)=0,"",1-SUM(L101:L104)/AV105)</f>
        <v/>
      </c>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N105" s="349"/>
      <c r="AO105" s="349"/>
      <c r="AP105" s="349"/>
      <c r="AQ105" s="349"/>
      <c r="AR105" s="349"/>
      <c r="AS105" s="349"/>
      <c r="AT105" s="361"/>
      <c r="AU105" s="359"/>
      <c r="AV105" s="360" t="str">
        <f>IF(COUNT(AV101:AV104)=0,"",SUM(AV101:AV104))</f>
        <v/>
      </c>
      <c r="AW105" s="365" t="s">
        <v>40</v>
      </c>
    </row>
    <row r="106" ht="15" customHeight="1" spans="1:49">
      <c r="A106" s="349" t="s">
        <v>139</v>
      </c>
      <c r="B106" s="349"/>
      <c r="C106" s="349"/>
      <c r="D106" s="349"/>
      <c r="E106" s="349"/>
      <c r="F106" s="349"/>
      <c r="G106" s="349"/>
      <c r="H106" s="349"/>
      <c r="I106" s="349"/>
      <c r="J106" s="349"/>
      <c r="K106" s="349"/>
      <c r="L106" s="349"/>
      <c r="M106" s="356" t="str">
        <f>IF(COUNT(AV106)=0,"",1-SUM(L68:L104)/AV106)</f>
        <v/>
      </c>
      <c r="N106" s="349"/>
      <c r="O106" s="349"/>
      <c r="P106" s="349"/>
      <c r="Q106" s="349"/>
      <c r="R106" s="349"/>
      <c r="S106" s="349"/>
      <c r="T106" s="349"/>
      <c r="U106" s="349"/>
      <c r="V106" s="349"/>
      <c r="W106" s="349"/>
      <c r="X106" s="349"/>
      <c r="Y106" s="349"/>
      <c r="Z106" s="349"/>
      <c r="AA106" s="349"/>
      <c r="AB106" s="349"/>
      <c r="AC106" s="349"/>
      <c r="AD106" s="349"/>
      <c r="AE106" s="349"/>
      <c r="AF106" s="349"/>
      <c r="AG106" s="349"/>
      <c r="AH106" s="349"/>
      <c r="AI106" s="349"/>
      <c r="AJ106" s="349"/>
      <c r="AK106" s="349"/>
      <c r="AL106" s="349"/>
      <c r="AM106" s="349"/>
      <c r="AN106" s="349"/>
      <c r="AO106" s="349"/>
      <c r="AP106" s="349"/>
      <c r="AQ106" s="349"/>
      <c r="AR106" s="349"/>
      <c r="AS106" s="349"/>
      <c r="AT106" s="349"/>
      <c r="AU106" s="359"/>
      <c r="AV106" s="362" t="str">
        <f>IF(COUNT(AV86,AV96,AV100,AV105)=0,"",SUM(AV86,AV96,AV100,AV105))</f>
        <v/>
      </c>
      <c r="AW106" s="365" t="s">
        <v>40</v>
      </c>
    </row>
    <row r="107" ht="15" customHeight="1" spans="1:49">
      <c r="A107" s="349" t="s">
        <v>140</v>
      </c>
      <c r="B107" s="349" t="s">
        <v>140</v>
      </c>
      <c r="C107" s="349" t="s">
        <v>141</v>
      </c>
      <c r="D107" s="349" t="s">
        <v>142</v>
      </c>
      <c r="E107" s="349" t="s">
        <v>40</v>
      </c>
      <c r="F107" s="349">
        <v>10</v>
      </c>
      <c r="G107" s="349">
        <v>10</v>
      </c>
      <c r="H107" s="349">
        <v>1</v>
      </c>
      <c r="I107" s="349"/>
      <c r="J107" s="349" t="s">
        <v>49</v>
      </c>
      <c r="K107" s="349"/>
      <c r="L107" s="349"/>
      <c r="M107" s="352" t="str">
        <f t="shared" ref="M107:M111" si="12">IF(AV107="","",1-L107/AV107)</f>
        <v/>
      </c>
      <c r="N107" s="349" t="s">
        <v>141</v>
      </c>
      <c r="O107" s="349"/>
      <c r="P107" s="349"/>
      <c r="Q107" s="349"/>
      <c r="R107" s="349"/>
      <c r="S107" s="349"/>
      <c r="T107" s="349"/>
      <c r="U107" s="349"/>
      <c r="V107" s="349"/>
      <c r="W107" s="349"/>
      <c r="X107" s="349"/>
      <c r="Y107" s="357"/>
      <c r="Z107" s="357"/>
      <c r="AA107" s="357"/>
      <c r="AB107" s="357"/>
      <c r="AC107" s="357"/>
      <c r="AD107" s="357"/>
      <c r="AE107" s="357"/>
      <c r="AF107" s="357"/>
      <c r="AG107" s="357"/>
      <c r="AH107" s="357"/>
      <c r="AI107" s="357"/>
      <c r="AJ107" s="357"/>
      <c r="AK107" s="357"/>
      <c r="AL107" s="357"/>
      <c r="AM107" s="357"/>
      <c r="AN107" s="357"/>
      <c r="AO107" s="357"/>
      <c r="AP107" s="357"/>
      <c r="AQ107" s="357"/>
      <c r="AR107" s="357"/>
      <c r="AS107" s="349" t="s">
        <v>40</v>
      </c>
      <c r="AT107" s="363" t="s">
        <v>40</v>
      </c>
      <c r="AU107" s="359"/>
      <c r="AV107" s="349"/>
      <c r="AW107" s="349" t="s">
        <v>40</v>
      </c>
    </row>
    <row r="108" ht="15" customHeight="1" spans="1:49">
      <c r="A108" s="349"/>
      <c r="B108" s="349"/>
      <c r="C108" s="349" t="s">
        <v>143</v>
      </c>
      <c r="D108" s="349" t="s">
        <v>144</v>
      </c>
      <c r="E108" s="349" t="s">
        <v>40</v>
      </c>
      <c r="F108" s="349">
        <v>10</v>
      </c>
      <c r="G108" s="349">
        <v>10</v>
      </c>
      <c r="H108" s="349">
        <v>1</v>
      </c>
      <c r="I108" s="349"/>
      <c r="J108" s="349" t="s">
        <v>49</v>
      </c>
      <c r="K108" s="349"/>
      <c r="L108" s="349"/>
      <c r="M108" s="352" t="str">
        <f t="shared" si="12"/>
        <v/>
      </c>
      <c r="N108" s="349" t="s">
        <v>143</v>
      </c>
      <c r="O108" s="349"/>
      <c r="P108" s="349"/>
      <c r="Q108" s="349"/>
      <c r="R108" s="349"/>
      <c r="S108" s="349"/>
      <c r="T108" s="349"/>
      <c r="U108" s="349"/>
      <c r="V108" s="349"/>
      <c r="W108" s="349"/>
      <c r="X108" s="349"/>
      <c r="Y108" s="357"/>
      <c r="Z108" s="357"/>
      <c r="AA108" s="357"/>
      <c r="AB108" s="357"/>
      <c r="AC108" s="357"/>
      <c r="AD108" s="357"/>
      <c r="AE108" s="357"/>
      <c r="AF108" s="357"/>
      <c r="AG108" s="357"/>
      <c r="AH108" s="357"/>
      <c r="AI108" s="357"/>
      <c r="AJ108" s="357"/>
      <c r="AK108" s="357"/>
      <c r="AL108" s="357"/>
      <c r="AM108" s="357"/>
      <c r="AN108" s="357"/>
      <c r="AO108" s="357"/>
      <c r="AP108" s="357"/>
      <c r="AQ108" s="357"/>
      <c r="AR108" s="357"/>
      <c r="AS108" s="349"/>
      <c r="AT108" s="364"/>
      <c r="AU108" s="359"/>
      <c r="AV108" s="349"/>
      <c r="AW108" s="349" t="s">
        <v>40</v>
      </c>
    </row>
    <row r="109" ht="15" customHeight="1" spans="1:49">
      <c r="A109" s="349"/>
      <c r="B109" s="349"/>
      <c r="C109" s="349"/>
      <c r="D109" s="349" t="s">
        <v>145</v>
      </c>
      <c r="E109" s="349" t="s">
        <v>40</v>
      </c>
      <c r="F109" s="349">
        <v>10</v>
      </c>
      <c r="G109" s="349">
        <v>10</v>
      </c>
      <c r="H109" s="349">
        <v>1</v>
      </c>
      <c r="I109" s="349"/>
      <c r="J109" s="349" t="s">
        <v>49</v>
      </c>
      <c r="K109" s="349"/>
      <c r="L109" s="349"/>
      <c r="M109" s="352" t="str">
        <f t="shared" si="12"/>
        <v/>
      </c>
      <c r="N109" s="349" t="s">
        <v>143</v>
      </c>
      <c r="O109" s="349"/>
      <c r="P109" s="349"/>
      <c r="Q109" s="349"/>
      <c r="R109" s="349"/>
      <c r="S109" s="349"/>
      <c r="T109" s="349"/>
      <c r="U109" s="349"/>
      <c r="V109" s="349"/>
      <c r="W109" s="349"/>
      <c r="X109" s="349"/>
      <c r="Y109" s="357"/>
      <c r="Z109" s="357"/>
      <c r="AA109" s="357"/>
      <c r="AB109" s="357"/>
      <c r="AC109" s="357"/>
      <c r="AD109" s="357"/>
      <c r="AE109" s="357"/>
      <c r="AF109" s="357"/>
      <c r="AG109" s="357"/>
      <c r="AH109" s="357"/>
      <c r="AI109" s="357"/>
      <c r="AJ109" s="357"/>
      <c r="AK109" s="357"/>
      <c r="AL109" s="357"/>
      <c r="AM109" s="357"/>
      <c r="AN109" s="357"/>
      <c r="AO109" s="357"/>
      <c r="AP109" s="357"/>
      <c r="AQ109" s="357"/>
      <c r="AR109" s="357"/>
      <c r="AS109" s="349"/>
      <c r="AT109" s="364"/>
      <c r="AU109" s="359"/>
      <c r="AV109" s="349"/>
      <c r="AW109" s="349"/>
    </row>
    <row r="110" ht="15" customHeight="1" spans="1:49">
      <c r="A110" s="349"/>
      <c r="B110" s="349"/>
      <c r="C110" s="349" t="s">
        <v>146</v>
      </c>
      <c r="D110" s="349" t="s">
        <v>40</v>
      </c>
      <c r="E110" s="349" t="s">
        <v>123</v>
      </c>
      <c r="F110" s="349">
        <v>10</v>
      </c>
      <c r="G110" s="349">
        <v>20</v>
      </c>
      <c r="H110" s="349">
        <v>2</v>
      </c>
      <c r="I110" s="349"/>
      <c r="J110" s="349" t="s">
        <v>147</v>
      </c>
      <c r="K110" s="349"/>
      <c r="L110" s="349"/>
      <c r="M110" s="352" t="str">
        <f t="shared" si="12"/>
        <v/>
      </c>
      <c r="N110" s="349" t="s">
        <v>146</v>
      </c>
      <c r="O110" s="355"/>
      <c r="P110" s="355"/>
      <c r="Q110" s="349"/>
      <c r="R110" s="349"/>
      <c r="S110" s="355"/>
      <c r="T110" s="355"/>
      <c r="U110" s="349"/>
      <c r="V110" s="349"/>
      <c r="W110" s="355"/>
      <c r="X110" s="355"/>
      <c r="Y110" s="349"/>
      <c r="Z110" s="349"/>
      <c r="AA110" s="355"/>
      <c r="AB110" s="355"/>
      <c r="AC110" s="349"/>
      <c r="AD110" s="349"/>
      <c r="AE110" s="355"/>
      <c r="AF110" s="355"/>
      <c r="AG110" s="349"/>
      <c r="AH110" s="349"/>
      <c r="AI110" s="357"/>
      <c r="AJ110" s="357"/>
      <c r="AK110" s="357"/>
      <c r="AL110" s="357"/>
      <c r="AM110" s="357"/>
      <c r="AN110" s="357"/>
      <c r="AO110" s="357"/>
      <c r="AP110" s="357"/>
      <c r="AQ110" s="357"/>
      <c r="AR110" s="357"/>
      <c r="AS110" s="349"/>
      <c r="AT110" s="364"/>
      <c r="AU110" s="359"/>
      <c r="AV110" s="349"/>
      <c r="AW110" s="349" t="s">
        <v>40</v>
      </c>
    </row>
    <row r="111" ht="15" customHeight="1" spans="1:49">
      <c r="A111" s="349"/>
      <c r="B111" s="349"/>
      <c r="C111" s="349"/>
      <c r="D111" s="349" t="s">
        <v>148</v>
      </c>
      <c r="E111" s="349" t="s">
        <v>115</v>
      </c>
      <c r="F111" s="349">
        <v>10</v>
      </c>
      <c r="G111" s="349">
        <v>20</v>
      </c>
      <c r="H111" s="349">
        <v>2</v>
      </c>
      <c r="I111" s="349"/>
      <c r="J111" s="349" t="s">
        <v>147</v>
      </c>
      <c r="K111" s="349"/>
      <c r="L111" s="349"/>
      <c r="M111" s="352" t="str">
        <f t="shared" si="12"/>
        <v/>
      </c>
      <c r="N111" s="349" t="s">
        <v>146</v>
      </c>
      <c r="O111" s="349"/>
      <c r="P111" s="349"/>
      <c r="Q111" s="355"/>
      <c r="R111" s="355"/>
      <c r="S111" s="349"/>
      <c r="T111" s="349"/>
      <c r="U111" s="355"/>
      <c r="V111" s="355"/>
      <c r="W111" s="349"/>
      <c r="X111" s="349"/>
      <c r="Y111" s="355"/>
      <c r="Z111" s="355"/>
      <c r="AA111" s="349"/>
      <c r="AB111" s="349"/>
      <c r="AC111" s="355"/>
      <c r="AD111" s="355"/>
      <c r="AE111" s="349"/>
      <c r="AF111" s="349"/>
      <c r="AG111" s="355"/>
      <c r="AH111" s="355"/>
      <c r="AI111" s="357"/>
      <c r="AJ111" s="357"/>
      <c r="AK111" s="357"/>
      <c r="AL111" s="357"/>
      <c r="AM111" s="357"/>
      <c r="AN111" s="357"/>
      <c r="AO111" s="357"/>
      <c r="AP111" s="357"/>
      <c r="AQ111" s="357"/>
      <c r="AR111" s="357"/>
      <c r="AS111" s="349"/>
      <c r="AT111" s="364"/>
      <c r="AU111" s="359"/>
      <c r="AV111" s="349"/>
      <c r="AW111" s="349"/>
    </row>
    <row r="112" ht="15" customHeight="1" spans="1:49">
      <c r="A112" s="349"/>
      <c r="B112" s="349" t="s">
        <v>149</v>
      </c>
      <c r="C112" s="349"/>
      <c r="D112" s="349"/>
      <c r="E112" s="349"/>
      <c r="F112" s="349"/>
      <c r="G112" s="349"/>
      <c r="H112" s="349"/>
      <c r="I112" s="349"/>
      <c r="J112" s="349"/>
      <c r="K112" s="349"/>
      <c r="L112" s="349"/>
      <c r="M112" s="354" t="str">
        <f>IF(COUNT(AV112)=0,"",1-SUM(L107:L111)/AV112)</f>
        <v/>
      </c>
      <c r="N112" s="349"/>
      <c r="O112" s="349"/>
      <c r="P112" s="349"/>
      <c r="Q112" s="349"/>
      <c r="R112" s="349"/>
      <c r="S112" s="349"/>
      <c r="T112" s="349"/>
      <c r="U112" s="349"/>
      <c r="V112" s="349"/>
      <c r="W112" s="349"/>
      <c r="X112" s="349"/>
      <c r="Y112" s="349"/>
      <c r="Z112" s="349"/>
      <c r="AA112" s="349"/>
      <c r="AB112" s="349"/>
      <c r="AC112" s="349"/>
      <c r="AD112" s="349"/>
      <c r="AE112" s="349"/>
      <c r="AF112" s="349"/>
      <c r="AG112" s="349"/>
      <c r="AH112" s="349"/>
      <c r="AI112" s="349"/>
      <c r="AJ112" s="349"/>
      <c r="AK112" s="349"/>
      <c r="AL112" s="349"/>
      <c r="AM112" s="349"/>
      <c r="AN112" s="349"/>
      <c r="AO112" s="349"/>
      <c r="AP112" s="349"/>
      <c r="AQ112" s="349"/>
      <c r="AR112" s="349"/>
      <c r="AS112" s="349"/>
      <c r="AT112" s="369"/>
      <c r="AU112" s="359"/>
      <c r="AV112" s="360" t="str">
        <f>IF(COUNT(AV107:AV111)=0,"",SUM(AV107:AV111))</f>
        <v/>
      </c>
      <c r="AW112" s="365" t="s">
        <v>40</v>
      </c>
    </row>
    <row r="113" ht="15" customHeight="1" spans="1:49">
      <c r="A113" s="349" t="s">
        <v>149</v>
      </c>
      <c r="B113" s="349"/>
      <c r="C113" s="349"/>
      <c r="D113" s="349"/>
      <c r="E113" s="349"/>
      <c r="F113" s="349"/>
      <c r="G113" s="349"/>
      <c r="H113" s="349"/>
      <c r="I113" s="349"/>
      <c r="J113" s="349"/>
      <c r="K113" s="349"/>
      <c r="L113" s="349"/>
      <c r="M113" s="356" t="str">
        <f>IF(COUNT(AV113)=0,"",1-SUM(L107:L111)/AV113)</f>
        <v/>
      </c>
      <c r="N113" s="349"/>
      <c r="O113" s="349"/>
      <c r="P113" s="349"/>
      <c r="Q113" s="349"/>
      <c r="R113" s="349"/>
      <c r="S113" s="349"/>
      <c r="T113" s="349"/>
      <c r="U113" s="349"/>
      <c r="V113" s="349"/>
      <c r="W113" s="349"/>
      <c r="X113" s="349"/>
      <c r="Y113" s="349"/>
      <c r="Z113" s="349"/>
      <c r="AA113" s="349"/>
      <c r="AB113" s="349"/>
      <c r="AC113" s="349"/>
      <c r="AD113" s="349"/>
      <c r="AE113" s="349"/>
      <c r="AF113" s="349"/>
      <c r="AG113" s="349"/>
      <c r="AH113" s="349"/>
      <c r="AI113" s="349"/>
      <c r="AJ113" s="349"/>
      <c r="AK113" s="349"/>
      <c r="AL113" s="349"/>
      <c r="AM113" s="349"/>
      <c r="AN113" s="349"/>
      <c r="AO113" s="349"/>
      <c r="AP113" s="349"/>
      <c r="AQ113" s="349"/>
      <c r="AR113" s="349"/>
      <c r="AS113" s="349"/>
      <c r="AT113" s="349"/>
      <c r="AU113" s="359"/>
      <c r="AV113" s="362" t="str">
        <f>IF(COUNT(AV112)=0,"",SUM(AV112))</f>
        <v/>
      </c>
      <c r="AW113" s="365" t="s">
        <v>40</v>
      </c>
    </row>
    <row r="114" ht="15" customHeight="1" spans="1:49">
      <c r="A114" s="349" t="s">
        <v>150</v>
      </c>
      <c r="B114" s="349" t="s">
        <v>150</v>
      </c>
      <c r="C114" s="349" t="s">
        <v>151</v>
      </c>
      <c r="D114" s="349" t="s">
        <v>152</v>
      </c>
      <c r="E114" s="349" t="s">
        <v>40</v>
      </c>
      <c r="F114" s="349">
        <v>5</v>
      </c>
      <c r="G114" s="349">
        <v>5</v>
      </c>
      <c r="H114" s="349">
        <v>1</v>
      </c>
      <c r="I114" s="349"/>
      <c r="J114" s="349" t="s">
        <v>49</v>
      </c>
      <c r="K114" s="349"/>
      <c r="L114" s="349"/>
      <c r="M114" s="352" t="str">
        <f t="shared" ref="M114:M118" si="13">IF(AV114="","",1-L114/AV114)</f>
        <v/>
      </c>
      <c r="N114" s="349" t="s">
        <v>151</v>
      </c>
      <c r="O114" s="349"/>
      <c r="P114" s="349"/>
      <c r="Q114" s="349"/>
      <c r="R114" s="349"/>
      <c r="S114" s="349"/>
      <c r="T114" s="357"/>
      <c r="U114" s="357"/>
      <c r="V114" s="357"/>
      <c r="W114" s="357"/>
      <c r="X114" s="357"/>
      <c r="Y114" s="357"/>
      <c r="Z114" s="357"/>
      <c r="AA114" s="357"/>
      <c r="AB114" s="357"/>
      <c r="AC114" s="357"/>
      <c r="AD114" s="357"/>
      <c r="AE114" s="357"/>
      <c r="AF114" s="357"/>
      <c r="AG114" s="357"/>
      <c r="AH114" s="357"/>
      <c r="AI114" s="357"/>
      <c r="AJ114" s="357"/>
      <c r="AK114" s="357"/>
      <c r="AL114" s="357"/>
      <c r="AM114" s="357"/>
      <c r="AN114" s="357"/>
      <c r="AO114" s="357"/>
      <c r="AP114" s="357"/>
      <c r="AQ114" s="357"/>
      <c r="AR114" s="357"/>
      <c r="AS114" s="349" t="s">
        <v>40</v>
      </c>
      <c r="AT114" s="363" t="s">
        <v>40</v>
      </c>
      <c r="AU114" s="359"/>
      <c r="AV114" s="349"/>
      <c r="AW114" s="349" t="s">
        <v>40</v>
      </c>
    </row>
    <row r="115" ht="15" customHeight="1" spans="1:49">
      <c r="A115" s="349"/>
      <c r="B115" s="349"/>
      <c r="C115" s="349" t="s">
        <v>153</v>
      </c>
      <c r="D115" s="349" t="s">
        <v>154</v>
      </c>
      <c r="E115" s="349" t="s">
        <v>40</v>
      </c>
      <c r="F115" s="349">
        <v>5</v>
      </c>
      <c r="G115" s="349">
        <v>5</v>
      </c>
      <c r="H115" s="349">
        <v>1</v>
      </c>
      <c r="I115" s="349"/>
      <c r="J115" s="349" t="s">
        <v>49</v>
      </c>
      <c r="K115" s="349"/>
      <c r="L115" s="349"/>
      <c r="M115" s="352" t="str">
        <f t="shared" si="13"/>
        <v/>
      </c>
      <c r="N115" s="349" t="s">
        <v>153</v>
      </c>
      <c r="O115" s="349"/>
      <c r="P115" s="349"/>
      <c r="Q115" s="349"/>
      <c r="R115" s="349"/>
      <c r="S115" s="349"/>
      <c r="T115" s="357"/>
      <c r="U115" s="357"/>
      <c r="V115" s="357"/>
      <c r="W115" s="357"/>
      <c r="X115" s="357"/>
      <c r="Y115" s="357"/>
      <c r="Z115" s="357"/>
      <c r="AA115" s="357"/>
      <c r="AB115" s="357"/>
      <c r="AC115" s="357"/>
      <c r="AD115" s="357"/>
      <c r="AE115" s="357"/>
      <c r="AF115" s="357"/>
      <c r="AG115" s="357"/>
      <c r="AH115" s="357"/>
      <c r="AI115" s="357"/>
      <c r="AJ115" s="357"/>
      <c r="AK115" s="357"/>
      <c r="AL115" s="357"/>
      <c r="AM115" s="357"/>
      <c r="AN115" s="357"/>
      <c r="AO115" s="357"/>
      <c r="AP115" s="357"/>
      <c r="AQ115" s="357"/>
      <c r="AR115" s="357"/>
      <c r="AS115" s="349"/>
      <c r="AT115" s="364"/>
      <c r="AU115" s="359"/>
      <c r="AV115" s="349"/>
      <c r="AW115" s="349" t="s">
        <v>40</v>
      </c>
    </row>
    <row r="116" ht="15" customHeight="1" spans="1:49">
      <c r="A116" s="349"/>
      <c r="B116" s="349"/>
      <c r="C116" s="349" t="s">
        <v>155</v>
      </c>
      <c r="D116" s="349" t="s">
        <v>156</v>
      </c>
      <c r="E116" s="349" t="s">
        <v>40</v>
      </c>
      <c r="F116" s="349">
        <v>5</v>
      </c>
      <c r="G116" s="349">
        <v>5</v>
      </c>
      <c r="H116" s="349">
        <v>1</v>
      </c>
      <c r="I116" s="349"/>
      <c r="J116" s="349" t="s">
        <v>49</v>
      </c>
      <c r="K116" s="349"/>
      <c r="L116" s="349"/>
      <c r="M116" s="352" t="str">
        <f t="shared" si="13"/>
        <v/>
      </c>
      <c r="N116" s="349" t="s">
        <v>155</v>
      </c>
      <c r="O116" s="349"/>
      <c r="P116" s="349"/>
      <c r="Q116" s="349"/>
      <c r="R116" s="349"/>
      <c r="S116" s="349"/>
      <c r="T116" s="357"/>
      <c r="U116" s="357"/>
      <c r="V116" s="357"/>
      <c r="W116" s="357"/>
      <c r="X116" s="357"/>
      <c r="Y116" s="357"/>
      <c r="Z116" s="357"/>
      <c r="AA116" s="357"/>
      <c r="AB116" s="357"/>
      <c r="AC116" s="357"/>
      <c r="AD116" s="357"/>
      <c r="AE116" s="357"/>
      <c r="AF116" s="357"/>
      <c r="AG116" s="357"/>
      <c r="AH116" s="357"/>
      <c r="AI116" s="357"/>
      <c r="AJ116" s="357"/>
      <c r="AK116" s="357"/>
      <c r="AL116" s="357"/>
      <c r="AM116" s="357"/>
      <c r="AN116" s="357"/>
      <c r="AO116" s="357"/>
      <c r="AP116" s="357"/>
      <c r="AQ116" s="357"/>
      <c r="AR116" s="357"/>
      <c r="AS116" s="349"/>
      <c r="AT116" s="364"/>
      <c r="AU116" s="359"/>
      <c r="AV116" s="349"/>
      <c r="AW116" s="349" t="s">
        <v>40</v>
      </c>
    </row>
    <row r="117" ht="15" customHeight="1" spans="1:49">
      <c r="A117" s="349"/>
      <c r="B117" s="349"/>
      <c r="C117" s="349" t="s">
        <v>157</v>
      </c>
      <c r="D117" s="349" t="s">
        <v>158</v>
      </c>
      <c r="E117" s="349" t="s">
        <v>40</v>
      </c>
      <c r="F117" s="349">
        <v>5</v>
      </c>
      <c r="G117" s="349">
        <v>5</v>
      </c>
      <c r="H117" s="349">
        <v>1</v>
      </c>
      <c r="I117" s="349"/>
      <c r="J117" s="349" t="s">
        <v>49</v>
      </c>
      <c r="K117" s="349"/>
      <c r="L117" s="349"/>
      <c r="M117" s="352" t="str">
        <f t="shared" si="13"/>
        <v/>
      </c>
      <c r="N117" s="349" t="s">
        <v>157</v>
      </c>
      <c r="O117" s="349"/>
      <c r="P117" s="349"/>
      <c r="Q117" s="349"/>
      <c r="R117" s="349"/>
      <c r="S117" s="349"/>
      <c r="T117" s="357"/>
      <c r="U117" s="357"/>
      <c r="V117" s="357"/>
      <c r="W117" s="357"/>
      <c r="X117" s="357"/>
      <c r="Y117" s="357"/>
      <c r="Z117" s="357"/>
      <c r="AA117" s="357"/>
      <c r="AB117" s="357"/>
      <c r="AC117" s="357"/>
      <c r="AD117" s="357"/>
      <c r="AE117" s="357"/>
      <c r="AF117" s="357"/>
      <c r="AG117" s="357"/>
      <c r="AH117" s="357"/>
      <c r="AI117" s="357"/>
      <c r="AJ117" s="357"/>
      <c r="AK117" s="357"/>
      <c r="AL117" s="357"/>
      <c r="AM117" s="357"/>
      <c r="AN117" s="357"/>
      <c r="AO117" s="357"/>
      <c r="AP117" s="357"/>
      <c r="AQ117" s="357"/>
      <c r="AR117" s="357"/>
      <c r="AS117" s="349"/>
      <c r="AT117" s="364"/>
      <c r="AU117" s="359"/>
      <c r="AV117" s="349"/>
      <c r="AW117" s="349" t="s">
        <v>40</v>
      </c>
    </row>
    <row r="118" ht="15" customHeight="1" spans="1:49">
      <c r="A118" s="349"/>
      <c r="B118" s="349"/>
      <c r="C118" s="349" t="s">
        <v>159</v>
      </c>
      <c r="D118" s="349" t="s">
        <v>160</v>
      </c>
      <c r="E118" s="349" t="s">
        <v>40</v>
      </c>
      <c r="F118" s="349">
        <v>5</v>
      </c>
      <c r="G118" s="349">
        <v>5</v>
      </c>
      <c r="H118" s="349">
        <v>1</v>
      </c>
      <c r="I118" s="349"/>
      <c r="J118" s="349" t="s">
        <v>49</v>
      </c>
      <c r="K118" s="349"/>
      <c r="L118" s="349"/>
      <c r="M118" s="352" t="str">
        <f t="shared" si="13"/>
        <v/>
      </c>
      <c r="N118" s="349" t="s">
        <v>159</v>
      </c>
      <c r="O118" s="349"/>
      <c r="P118" s="349"/>
      <c r="Q118" s="349"/>
      <c r="R118" s="349"/>
      <c r="S118" s="349"/>
      <c r="T118" s="357"/>
      <c r="U118" s="357"/>
      <c r="V118" s="357"/>
      <c r="W118" s="357"/>
      <c r="X118" s="357"/>
      <c r="Y118" s="357"/>
      <c r="Z118" s="357"/>
      <c r="AA118" s="357"/>
      <c r="AB118" s="357"/>
      <c r="AC118" s="357"/>
      <c r="AD118" s="357"/>
      <c r="AE118" s="357"/>
      <c r="AF118" s="357"/>
      <c r="AG118" s="357"/>
      <c r="AH118" s="357"/>
      <c r="AI118" s="357"/>
      <c r="AJ118" s="357"/>
      <c r="AK118" s="357"/>
      <c r="AL118" s="357"/>
      <c r="AM118" s="357"/>
      <c r="AN118" s="357"/>
      <c r="AO118" s="357"/>
      <c r="AP118" s="357"/>
      <c r="AQ118" s="357"/>
      <c r="AR118" s="357"/>
      <c r="AS118" s="349"/>
      <c r="AT118" s="364"/>
      <c r="AU118" s="359"/>
      <c r="AV118" s="349"/>
      <c r="AW118" s="349" t="s">
        <v>40</v>
      </c>
    </row>
    <row r="119" ht="15" customHeight="1" spans="1:49">
      <c r="A119" s="349"/>
      <c r="B119" s="349" t="s">
        <v>161</v>
      </c>
      <c r="C119" s="349"/>
      <c r="D119" s="349"/>
      <c r="E119" s="349"/>
      <c r="F119" s="349"/>
      <c r="G119" s="349"/>
      <c r="H119" s="349"/>
      <c r="I119" s="349"/>
      <c r="J119" s="349"/>
      <c r="K119" s="349"/>
      <c r="L119" s="349"/>
      <c r="M119" s="354" t="str">
        <f>IF(COUNT(AV119)=0,"",1-SUM(L114:L118)/AV119)</f>
        <v/>
      </c>
      <c r="N119" s="349"/>
      <c r="O119" s="349"/>
      <c r="P119" s="349"/>
      <c r="Q119" s="349"/>
      <c r="R119" s="349"/>
      <c r="S119" s="349"/>
      <c r="T119" s="349"/>
      <c r="U119" s="349"/>
      <c r="V119" s="349"/>
      <c r="W119" s="349"/>
      <c r="X119" s="349"/>
      <c r="Y119" s="349"/>
      <c r="Z119" s="349"/>
      <c r="AA119" s="349"/>
      <c r="AB119" s="349"/>
      <c r="AC119" s="349"/>
      <c r="AD119" s="349"/>
      <c r="AE119" s="349"/>
      <c r="AF119" s="349"/>
      <c r="AG119" s="349"/>
      <c r="AH119" s="349"/>
      <c r="AI119" s="349"/>
      <c r="AJ119" s="349"/>
      <c r="AK119" s="349"/>
      <c r="AL119" s="349"/>
      <c r="AM119" s="349"/>
      <c r="AN119" s="349"/>
      <c r="AO119" s="349"/>
      <c r="AP119" s="349"/>
      <c r="AQ119" s="349"/>
      <c r="AR119" s="349"/>
      <c r="AS119" s="349"/>
      <c r="AT119" s="369"/>
      <c r="AU119" s="359"/>
      <c r="AV119" s="360" t="str">
        <f>IF(COUNT(AV114:AV118)=0,"",SUM(AV114:AV118))</f>
        <v/>
      </c>
      <c r="AW119" s="365" t="s">
        <v>40</v>
      </c>
    </row>
    <row r="120" ht="15" customHeight="1" spans="1:49">
      <c r="A120" s="349" t="s">
        <v>161</v>
      </c>
      <c r="B120" s="349"/>
      <c r="C120" s="349"/>
      <c r="D120" s="349"/>
      <c r="E120" s="349"/>
      <c r="F120" s="349"/>
      <c r="G120" s="349"/>
      <c r="H120" s="349"/>
      <c r="I120" s="349"/>
      <c r="J120" s="349"/>
      <c r="K120" s="349"/>
      <c r="L120" s="349"/>
      <c r="M120" s="356" t="str">
        <f>IF(COUNT(AV120)=0,"",1-SUM(L114:L118)/AV120)</f>
        <v/>
      </c>
      <c r="N120" s="349"/>
      <c r="O120" s="349"/>
      <c r="P120" s="349"/>
      <c r="Q120" s="349"/>
      <c r="R120" s="349"/>
      <c r="S120" s="349"/>
      <c r="T120" s="349"/>
      <c r="U120" s="349"/>
      <c r="V120" s="349"/>
      <c r="W120" s="349"/>
      <c r="X120" s="349"/>
      <c r="Y120" s="349"/>
      <c r="Z120" s="349"/>
      <c r="AA120" s="349"/>
      <c r="AB120" s="349"/>
      <c r="AC120" s="349"/>
      <c r="AD120" s="349"/>
      <c r="AE120" s="349"/>
      <c r="AF120" s="349"/>
      <c r="AG120" s="349"/>
      <c r="AH120" s="349"/>
      <c r="AI120" s="349"/>
      <c r="AJ120" s="349"/>
      <c r="AK120" s="349"/>
      <c r="AL120" s="349"/>
      <c r="AM120" s="349"/>
      <c r="AN120" s="349"/>
      <c r="AO120" s="349"/>
      <c r="AP120" s="349"/>
      <c r="AQ120" s="349"/>
      <c r="AR120" s="349"/>
      <c r="AS120" s="349"/>
      <c r="AT120" s="349"/>
      <c r="AU120" s="359"/>
      <c r="AV120" s="362" t="str">
        <f>IF(COUNT(AV119)=0,"",SUM(AV119))</f>
        <v/>
      </c>
      <c r="AW120" s="365" t="s">
        <v>40</v>
      </c>
    </row>
    <row r="121" ht="15" customHeight="1" spans="1:49">
      <c r="A121" s="349" t="s">
        <v>162</v>
      </c>
      <c r="B121" s="349" t="s">
        <v>162</v>
      </c>
      <c r="C121" s="349" t="s">
        <v>163</v>
      </c>
      <c r="D121" s="349" t="s">
        <v>40</v>
      </c>
      <c r="E121" s="349" t="s">
        <v>63</v>
      </c>
      <c r="F121" s="349">
        <v>6</v>
      </c>
      <c r="G121" s="349">
        <v>6</v>
      </c>
      <c r="H121" s="349">
        <v>1</v>
      </c>
      <c r="I121" s="349"/>
      <c r="J121" s="349" t="s">
        <v>42</v>
      </c>
      <c r="K121" s="349" t="s">
        <v>163</v>
      </c>
      <c r="L121" s="349"/>
      <c r="M121" s="352" t="str">
        <f t="shared" ref="M121:M125" si="14">IF(AV121="","",1-L121/AV121)</f>
        <v/>
      </c>
      <c r="N121" s="349" t="s">
        <v>163</v>
      </c>
      <c r="O121" s="349"/>
      <c r="P121" s="353"/>
      <c r="Q121" s="349"/>
      <c r="R121" s="353"/>
      <c r="S121" s="349"/>
      <c r="T121" s="353"/>
      <c r="U121" s="357"/>
      <c r="V121" s="357"/>
      <c r="W121" s="357"/>
      <c r="X121" s="357"/>
      <c r="Y121" s="357"/>
      <c r="Z121" s="357"/>
      <c r="AA121" s="357"/>
      <c r="AB121" s="357"/>
      <c r="AC121" s="357"/>
      <c r="AD121" s="357"/>
      <c r="AE121" s="357"/>
      <c r="AF121" s="357"/>
      <c r="AG121" s="357"/>
      <c r="AH121" s="357"/>
      <c r="AI121" s="357"/>
      <c r="AJ121" s="357"/>
      <c r="AK121" s="357"/>
      <c r="AL121" s="357"/>
      <c r="AM121" s="357"/>
      <c r="AN121" s="357"/>
      <c r="AO121" s="357"/>
      <c r="AP121" s="357"/>
      <c r="AQ121" s="357"/>
      <c r="AR121" s="357"/>
      <c r="AS121" s="349" t="s">
        <v>40</v>
      </c>
      <c r="AT121" s="363" t="s">
        <v>40</v>
      </c>
      <c r="AU121" s="359"/>
      <c r="AV121" s="349"/>
      <c r="AW121" s="349" t="s">
        <v>40</v>
      </c>
    </row>
    <row r="122" ht="15" customHeight="1" spans="1:49">
      <c r="A122" s="349"/>
      <c r="B122" s="349"/>
      <c r="C122" s="349"/>
      <c r="D122" s="349"/>
      <c r="E122" s="349"/>
      <c r="F122" s="349"/>
      <c r="G122" s="349"/>
      <c r="H122" s="349"/>
      <c r="I122" s="349"/>
      <c r="J122" s="349"/>
      <c r="K122" s="349"/>
      <c r="L122" s="349"/>
      <c r="M122" s="352"/>
      <c r="N122" s="349" t="s">
        <v>44</v>
      </c>
      <c r="O122" s="349"/>
      <c r="P122" s="353"/>
      <c r="Q122" s="349"/>
      <c r="R122" s="353"/>
      <c r="S122" s="349"/>
      <c r="T122" s="353"/>
      <c r="U122" s="357"/>
      <c r="V122" s="357"/>
      <c r="W122" s="357"/>
      <c r="X122" s="357"/>
      <c r="Y122" s="357"/>
      <c r="Z122" s="357"/>
      <c r="AA122" s="357"/>
      <c r="AB122" s="357"/>
      <c r="AC122" s="357"/>
      <c r="AD122" s="357"/>
      <c r="AE122" s="357"/>
      <c r="AF122" s="357"/>
      <c r="AG122" s="357"/>
      <c r="AH122" s="357"/>
      <c r="AI122" s="357"/>
      <c r="AJ122" s="357"/>
      <c r="AK122" s="357"/>
      <c r="AL122" s="357"/>
      <c r="AM122" s="357"/>
      <c r="AN122" s="357"/>
      <c r="AO122" s="357"/>
      <c r="AP122" s="357"/>
      <c r="AQ122" s="357"/>
      <c r="AR122" s="357"/>
      <c r="AS122" s="349"/>
      <c r="AT122" s="364"/>
      <c r="AU122" s="359"/>
      <c r="AV122" s="349"/>
      <c r="AW122" s="349"/>
    </row>
    <row r="123" ht="15" customHeight="1" spans="1:49">
      <c r="A123" s="349"/>
      <c r="B123" s="349"/>
      <c r="C123" s="349" t="s">
        <v>164</v>
      </c>
      <c r="D123" s="349" t="s">
        <v>40</v>
      </c>
      <c r="E123" s="349" t="s">
        <v>73</v>
      </c>
      <c r="F123" s="349">
        <v>6</v>
      </c>
      <c r="G123" s="349">
        <v>36</v>
      </c>
      <c r="H123" s="349">
        <v>6</v>
      </c>
      <c r="I123" s="349"/>
      <c r="J123" s="349">
        <v>6</v>
      </c>
      <c r="K123" s="349"/>
      <c r="L123" s="349"/>
      <c r="M123" s="352" t="str">
        <f t="shared" si="14"/>
        <v/>
      </c>
      <c r="N123" s="349" t="s">
        <v>164</v>
      </c>
      <c r="O123" s="355"/>
      <c r="P123" s="355"/>
      <c r="Q123" s="355"/>
      <c r="R123" s="355"/>
      <c r="S123" s="355"/>
      <c r="T123" s="355"/>
      <c r="U123" s="349"/>
      <c r="V123" s="349"/>
      <c r="W123" s="349"/>
      <c r="X123" s="349"/>
      <c r="Y123" s="349"/>
      <c r="Z123" s="349"/>
      <c r="AA123" s="355"/>
      <c r="AB123" s="355"/>
      <c r="AC123" s="355"/>
      <c r="AD123" s="355"/>
      <c r="AE123" s="355"/>
      <c r="AF123" s="355"/>
      <c r="AG123" s="349"/>
      <c r="AH123" s="349"/>
      <c r="AI123" s="349"/>
      <c r="AJ123" s="349"/>
      <c r="AK123" s="349"/>
      <c r="AL123" s="349"/>
      <c r="AM123" s="355"/>
      <c r="AN123" s="355"/>
      <c r="AO123" s="355"/>
      <c r="AP123" s="355"/>
      <c r="AQ123" s="355"/>
      <c r="AR123" s="355"/>
      <c r="AS123" s="349"/>
      <c r="AT123" s="364"/>
      <c r="AU123" s="359"/>
      <c r="AV123" s="349"/>
      <c r="AW123" s="349" t="s">
        <v>40</v>
      </c>
    </row>
    <row r="124" ht="15" customHeight="1" spans="1:49">
      <c r="A124" s="349"/>
      <c r="B124" s="349"/>
      <c r="C124" s="349"/>
      <c r="D124" s="349"/>
      <c r="E124" s="349"/>
      <c r="F124" s="349"/>
      <c r="G124" s="349"/>
      <c r="H124" s="349"/>
      <c r="I124" s="349"/>
      <c r="J124" s="349"/>
      <c r="K124" s="349"/>
      <c r="L124" s="349"/>
      <c r="M124" s="352"/>
      <c r="N124" s="349" t="s">
        <v>164</v>
      </c>
      <c r="O124" s="349"/>
      <c r="P124" s="349"/>
      <c r="Q124" s="349"/>
      <c r="R124" s="349"/>
      <c r="S124" s="349"/>
      <c r="T124" s="349"/>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357"/>
      <c r="AP124" s="357"/>
      <c r="AQ124" s="357"/>
      <c r="AR124" s="357"/>
      <c r="AS124" s="349"/>
      <c r="AT124" s="364"/>
      <c r="AU124" s="359"/>
      <c r="AV124" s="349"/>
      <c r="AW124" s="349"/>
    </row>
    <row r="125" ht="15" customHeight="1" spans="1:49">
      <c r="A125" s="349"/>
      <c r="B125" s="349"/>
      <c r="C125" s="349" t="s">
        <v>165</v>
      </c>
      <c r="D125" s="349" t="s">
        <v>131</v>
      </c>
      <c r="E125" s="349" t="s">
        <v>40</v>
      </c>
      <c r="F125" s="349">
        <v>6</v>
      </c>
      <c r="G125" s="349">
        <v>6</v>
      </c>
      <c r="H125" s="349">
        <v>1</v>
      </c>
      <c r="I125" s="349"/>
      <c r="J125" s="349" t="s">
        <v>49</v>
      </c>
      <c r="K125" s="349"/>
      <c r="L125" s="349"/>
      <c r="M125" s="352" t="str">
        <f t="shared" si="14"/>
        <v/>
      </c>
      <c r="N125" s="349" t="s">
        <v>165</v>
      </c>
      <c r="O125" s="349"/>
      <c r="P125" s="349"/>
      <c r="Q125" s="349"/>
      <c r="R125" s="349"/>
      <c r="S125" s="349"/>
      <c r="T125" s="349"/>
      <c r="U125" s="357"/>
      <c r="V125" s="357"/>
      <c r="W125" s="357"/>
      <c r="X125" s="357"/>
      <c r="Y125" s="357"/>
      <c r="Z125" s="357"/>
      <c r="AA125" s="357"/>
      <c r="AB125" s="357"/>
      <c r="AC125" s="357"/>
      <c r="AD125" s="357"/>
      <c r="AE125" s="357"/>
      <c r="AF125" s="357"/>
      <c r="AG125" s="357"/>
      <c r="AH125" s="357"/>
      <c r="AI125" s="357"/>
      <c r="AJ125" s="357"/>
      <c r="AK125" s="357"/>
      <c r="AL125" s="357"/>
      <c r="AM125" s="357"/>
      <c r="AN125" s="357"/>
      <c r="AO125" s="357"/>
      <c r="AP125" s="357"/>
      <c r="AQ125" s="357"/>
      <c r="AR125" s="357"/>
      <c r="AS125" s="349"/>
      <c r="AT125" s="364"/>
      <c r="AU125" s="359"/>
      <c r="AV125" s="349"/>
      <c r="AW125" s="349" t="s">
        <v>40</v>
      </c>
    </row>
    <row r="126" ht="15" customHeight="1" spans="1:49">
      <c r="A126" s="349"/>
      <c r="B126" s="349" t="s">
        <v>166</v>
      </c>
      <c r="C126" s="349"/>
      <c r="D126" s="349"/>
      <c r="E126" s="349"/>
      <c r="F126" s="349"/>
      <c r="G126" s="349"/>
      <c r="H126" s="349"/>
      <c r="I126" s="349"/>
      <c r="J126" s="349"/>
      <c r="K126" s="349"/>
      <c r="L126" s="349"/>
      <c r="M126" s="366" t="str">
        <f>IF(COUNT(AV126)=0,"",1-SUM(L121:L125)/AV126)</f>
        <v/>
      </c>
      <c r="N126" s="349"/>
      <c r="O126" s="349"/>
      <c r="P126" s="349"/>
      <c r="Q126" s="349"/>
      <c r="R126" s="349"/>
      <c r="S126" s="349"/>
      <c r="T126" s="349"/>
      <c r="U126" s="349"/>
      <c r="V126" s="349"/>
      <c r="W126" s="349"/>
      <c r="X126" s="349"/>
      <c r="Y126" s="349"/>
      <c r="Z126" s="349"/>
      <c r="AA126" s="349"/>
      <c r="AB126" s="349"/>
      <c r="AC126" s="349"/>
      <c r="AD126" s="349"/>
      <c r="AE126" s="349"/>
      <c r="AF126" s="349"/>
      <c r="AG126" s="349"/>
      <c r="AH126" s="349"/>
      <c r="AI126" s="349"/>
      <c r="AJ126" s="349"/>
      <c r="AK126" s="349"/>
      <c r="AL126" s="349"/>
      <c r="AM126" s="349"/>
      <c r="AN126" s="349"/>
      <c r="AO126" s="349"/>
      <c r="AP126" s="349"/>
      <c r="AQ126" s="349"/>
      <c r="AR126" s="349"/>
      <c r="AS126" s="349"/>
      <c r="AT126" s="369"/>
      <c r="AU126" s="359"/>
      <c r="AV126" s="360" t="str">
        <f>IF(COUNT(AV121:AV125)=0,"",SUM(AV121:AV125))</f>
        <v/>
      </c>
      <c r="AW126" s="365" t="s">
        <v>40</v>
      </c>
    </row>
    <row r="127" ht="15" customHeight="1" spans="1:49">
      <c r="A127" s="349" t="s">
        <v>166</v>
      </c>
      <c r="B127" s="349"/>
      <c r="C127" s="349"/>
      <c r="D127" s="349"/>
      <c r="E127" s="349"/>
      <c r="F127" s="349"/>
      <c r="G127" s="349"/>
      <c r="H127" s="349"/>
      <c r="I127" s="349"/>
      <c r="J127" s="349"/>
      <c r="K127" s="349"/>
      <c r="L127" s="349"/>
      <c r="M127" s="356" t="str">
        <f>IF(COUNT(AV127)=0,"",1-SUM(L121:L125)/AV127)</f>
        <v/>
      </c>
      <c r="N127" s="349"/>
      <c r="O127" s="349"/>
      <c r="P127" s="349"/>
      <c r="Q127" s="349"/>
      <c r="R127" s="349"/>
      <c r="S127" s="349"/>
      <c r="T127" s="349"/>
      <c r="U127" s="349"/>
      <c r="V127" s="349"/>
      <c r="W127" s="349"/>
      <c r="X127" s="349"/>
      <c r="Y127" s="349"/>
      <c r="Z127" s="349"/>
      <c r="AA127" s="349"/>
      <c r="AB127" s="349"/>
      <c r="AC127" s="349"/>
      <c r="AD127" s="349"/>
      <c r="AE127" s="349"/>
      <c r="AF127" s="349"/>
      <c r="AG127" s="349"/>
      <c r="AH127" s="349"/>
      <c r="AI127" s="349"/>
      <c r="AJ127" s="349"/>
      <c r="AK127" s="349"/>
      <c r="AL127" s="349"/>
      <c r="AM127" s="349"/>
      <c r="AN127" s="349"/>
      <c r="AO127" s="349"/>
      <c r="AP127" s="349"/>
      <c r="AQ127" s="349"/>
      <c r="AR127" s="349"/>
      <c r="AS127" s="349"/>
      <c r="AT127" s="349"/>
      <c r="AU127" s="361"/>
      <c r="AV127" s="362" t="str">
        <f>IF(COUNT(AV126)=0,"",SUM(AV126))</f>
        <v/>
      </c>
      <c r="AW127" s="365" t="s">
        <v>40</v>
      </c>
    </row>
    <row r="128" ht="15" customHeight="1" spans="1:49">
      <c r="A128" s="349" t="s">
        <v>167</v>
      </c>
      <c r="B128" s="349"/>
      <c r="C128" s="349"/>
      <c r="D128" s="349"/>
      <c r="E128" s="349"/>
      <c r="F128" s="349"/>
      <c r="G128" s="349"/>
      <c r="H128" s="349"/>
      <c r="I128" s="349"/>
      <c r="J128" s="349"/>
      <c r="K128" s="349"/>
      <c r="L128" s="349"/>
      <c r="M128" s="352" t="str">
        <f>IF(COUNT(AV128)=0,"/",1-SUM(L7:L125)/AV128)</f>
        <v>/</v>
      </c>
      <c r="N128" s="367"/>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8"/>
      <c r="AT128" s="368"/>
      <c r="AU128" s="370"/>
      <c r="AV128" s="371" t="str">
        <f>IF(COUNT(AV39,AV67,AV106,AV113,AV120,AV127)=0,"",SUM(AV39,AV67,AV106,AV113,AV120,AV127))</f>
        <v/>
      </c>
      <c r="AW128" s="365" t="s">
        <v>40</v>
      </c>
    </row>
  </sheetData>
  <mergeCells count="638">
    <mergeCell ref="A1:AW1"/>
    <mergeCell ref="A2:C2"/>
    <mergeCell ref="D2:L2"/>
    <mergeCell ref="M2:N2"/>
    <mergeCell ref="O2:S2"/>
    <mergeCell ref="T2:V2"/>
    <mergeCell ref="W2:AJ2"/>
    <mergeCell ref="AK2:AM2"/>
    <mergeCell ref="AN2:AW2"/>
    <mergeCell ref="A3:C3"/>
    <mergeCell ref="D3:L3"/>
    <mergeCell ref="M3:N3"/>
    <mergeCell ref="O3:S3"/>
    <mergeCell ref="T3:V3"/>
    <mergeCell ref="W3:AJ3"/>
    <mergeCell ref="AK3:AM3"/>
    <mergeCell ref="AN3:AW3"/>
    <mergeCell ref="A4:C4"/>
    <mergeCell ref="D4:L4"/>
    <mergeCell ref="M4:N4"/>
    <mergeCell ref="O4:S4"/>
    <mergeCell ref="T4:V4"/>
    <mergeCell ref="W4:AJ4"/>
    <mergeCell ref="AK4:AM4"/>
    <mergeCell ref="AN4:AW4"/>
    <mergeCell ref="Y11:AR11"/>
    <mergeCell ref="Y12:AR12"/>
    <mergeCell ref="Y13:AR13"/>
    <mergeCell ref="B14:L14"/>
    <mergeCell ref="N14:AS14"/>
    <mergeCell ref="O16:P16"/>
    <mergeCell ref="Q16:R16"/>
    <mergeCell ref="S16:T16"/>
    <mergeCell ref="U16:V16"/>
    <mergeCell ref="W16:X16"/>
    <mergeCell ref="Y16:Z16"/>
    <mergeCell ref="AA16:AB16"/>
    <mergeCell ref="AC16:AD16"/>
    <mergeCell ref="AE16:AF16"/>
    <mergeCell ref="AG16:AH16"/>
    <mergeCell ref="AI16:AJ16"/>
    <mergeCell ref="AK16:AL16"/>
    <mergeCell ref="AM16:AN16"/>
    <mergeCell ref="AO16:AP16"/>
    <mergeCell ref="AQ16:AR16"/>
    <mergeCell ref="O18:P18"/>
    <mergeCell ref="Q18:R18"/>
    <mergeCell ref="S18:T18"/>
    <mergeCell ref="U18:V18"/>
    <mergeCell ref="W18:X18"/>
    <mergeCell ref="Y20:AR20"/>
    <mergeCell ref="Y22:AR22"/>
    <mergeCell ref="Y24:AR24"/>
    <mergeCell ref="Y26:AR26"/>
    <mergeCell ref="B29:L29"/>
    <mergeCell ref="N29:AS29"/>
    <mergeCell ref="Y31:AR31"/>
    <mergeCell ref="Y33:AR33"/>
    <mergeCell ref="O37:P37"/>
    <mergeCell ref="Q37:R37"/>
    <mergeCell ref="S37:T37"/>
    <mergeCell ref="U37:V37"/>
    <mergeCell ref="W37:X37"/>
    <mergeCell ref="Y37:Z37"/>
    <mergeCell ref="AA37:AB37"/>
    <mergeCell ref="AC37:AD37"/>
    <mergeCell ref="AE37:AF37"/>
    <mergeCell ref="AG37:AH37"/>
    <mergeCell ref="B38:L38"/>
    <mergeCell ref="N38:AS38"/>
    <mergeCell ref="A39:L39"/>
    <mergeCell ref="N39:AT39"/>
    <mergeCell ref="AD41:AR41"/>
    <mergeCell ref="AD43:AR43"/>
    <mergeCell ref="AM44:AR44"/>
    <mergeCell ref="AM45:AR45"/>
    <mergeCell ref="AI47:AR47"/>
    <mergeCell ref="AI49:AR49"/>
    <mergeCell ref="O52:S52"/>
    <mergeCell ref="T52:X52"/>
    <mergeCell ref="Y52:AC52"/>
    <mergeCell ref="AD52:AH52"/>
    <mergeCell ref="AI52:AM52"/>
    <mergeCell ref="AN52:AR52"/>
    <mergeCell ref="O54:S54"/>
    <mergeCell ref="T54:X54"/>
    <mergeCell ref="Y54:AC54"/>
    <mergeCell ref="AD54:AH54"/>
    <mergeCell ref="O57:P57"/>
    <mergeCell ref="Q57:R57"/>
    <mergeCell ref="S57:T57"/>
    <mergeCell ref="U57:V57"/>
    <mergeCell ref="W57:X57"/>
    <mergeCell ref="Y57:Z57"/>
    <mergeCell ref="O60:P60"/>
    <mergeCell ref="Q60:R60"/>
    <mergeCell ref="S60:T60"/>
    <mergeCell ref="U60:V60"/>
    <mergeCell ref="W60:X60"/>
    <mergeCell ref="Y60:Z60"/>
    <mergeCell ref="AA60:AB60"/>
    <mergeCell ref="AC60:AD60"/>
    <mergeCell ref="AE60:AF60"/>
    <mergeCell ref="AG60:AH60"/>
    <mergeCell ref="AG61:AR61"/>
    <mergeCell ref="AA62:AR62"/>
    <mergeCell ref="AI64:AR64"/>
    <mergeCell ref="AI65:AR65"/>
    <mergeCell ref="B66:L66"/>
    <mergeCell ref="N66:AS66"/>
    <mergeCell ref="A67:L67"/>
    <mergeCell ref="N67:AT67"/>
    <mergeCell ref="AD69:AR69"/>
    <mergeCell ref="AD71:AR71"/>
    <mergeCell ref="AI74:AR74"/>
    <mergeCell ref="AI76:AR76"/>
    <mergeCell ref="O78:S78"/>
    <mergeCell ref="T78:X78"/>
    <mergeCell ref="Y78:AC78"/>
    <mergeCell ref="AD78:AH78"/>
    <mergeCell ref="AI78:AM78"/>
    <mergeCell ref="AN78:AR78"/>
    <mergeCell ref="O80:S80"/>
    <mergeCell ref="T80:X80"/>
    <mergeCell ref="Y80:AC80"/>
    <mergeCell ref="AD80:AH80"/>
    <mergeCell ref="O83:P83"/>
    <mergeCell ref="Q83:R83"/>
    <mergeCell ref="S83:T83"/>
    <mergeCell ref="U83:V83"/>
    <mergeCell ref="W83:X83"/>
    <mergeCell ref="Y83:Z83"/>
    <mergeCell ref="AI84:AR84"/>
    <mergeCell ref="AI85:AR85"/>
    <mergeCell ref="B86:L86"/>
    <mergeCell ref="N86:AS86"/>
    <mergeCell ref="AA87:AR87"/>
    <mergeCell ref="AA88:AR88"/>
    <mergeCell ref="AA89:AR89"/>
    <mergeCell ref="AA90:AR90"/>
    <mergeCell ref="AA91:AR91"/>
    <mergeCell ref="AA92:AR92"/>
    <mergeCell ref="AA93:AR93"/>
    <mergeCell ref="AA94:AR94"/>
    <mergeCell ref="Y95:AR95"/>
    <mergeCell ref="B96:L96"/>
    <mergeCell ref="N96:AS96"/>
    <mergeCell ref="AA97:AR97"/>
    <mergeCell ref="AA98:AR98"/>
    <mergeCell ref="U99:AR99"/>
    <mergeCell ref="B100:L100"/>
    <mergeCell ref="N100:AS100"/>
    <mergeCell ref="AA101:AR101"/>
    <mergeCell ref="AI102:AR102"/>
    <mergeCell ref="AA103:AR103"/>
    <mergeCell ref="AA104:AR104"/>
    <mergeCell ref="B105:L105"/>
    <mergeCell ref="N105:AS105"/>
    <mergeCell ref="A106:L106"/>
    <mergeCell ref="N106:AT106"/>
    <mergeCell ref="Y107:AR107"/>
    <mergeCell ref="Y108:AR108"/>
    <mergeCell ref="Y109:AR109"/>
    <mergeCell ref="AI110:AR110"/>
    <mergeCell ref="AI111:AR111"/>
    <mergeCell ref="B112:L112"/>
    <mergeCell ref="N112:AS112"/>
    <mergeCell ref="A113:L113"/>
    <mergeCell ref="N113:AT113"/>
    <mergeCell ref="T114:AR114"/>
    <mergeCell ref="T115:AR115"/>
    <mergeCell ref="T116:AR116"/>
    <mergeCell ref="T117:AR117"/>
    <mergeCell ref="T118:AR118"/>
    <mergeCell ref="B119:L119"/>
    <mergeCell ref="N119:AS119"/>
    <mergeCell ref="A120:L120"/>
    <mergeCell ref="N120:AT120"/>
    <mergeCell ref="U124:AR124"/>
    <mergeCell ref="U125:AR125"/>
    <mergeCell ref="B126:L126"/>
    <mergeCell ref="N126:AS126"/>
    <mergeCell ref="A127:L127"/>
    <mergeCell ref="N127:AT127"/>
    <mergeCell ref="A128:L128"/>
    <mergeCell ref="N128:AU128"/>
    <mergeCell ref="A7:A38"/>
    <mergeCell ref="A40:A66"/>
    <mergeCell ref="A68:A105"/>
    <mergeCell ref="A107:A112"/>
    <mergeCell ref="A114:A119"/>
    <mergeCell ref="A121:A126"/>
    <mergeCell ref="B7:B13"/>
    <mergeCell ref="B15:B28"/>
    <mergeCell ref="B30:B37"/>
    <mergeCell ref="B40:B65"/>
    <mergeCell ref="B68:B85"/>
    <mergeCell ref="B87:B95"/>
    <mergeCell ref="B97:B99"/>
    <mergeCell ref="B101:B104"/>
    <mergeCell ref="B107:B111"/>
    <mergeCell ref="B114:B118"/>
    <mergeCell ref="B121:B125"/>
    <mergeCell ref="C5:C6"/>
    <mergeCell ref="C7:C8"/>
    <mergeCell ref="C9:C10"/>
    <mergeCell ref="C12:C13"/>
    <mergeCell ref="C15:C18"/>
    <mergeCell ref="C19:C20"/>
    <mergeCell ref="C21:C24"/>
    <mergeCell ref="C25:C26"/>
    <mergeCell ref="C27:C28"/>
    <mergeCell ref="C30:C31"/>
    <mergeCell ref="C32:C33"/>
    <mergeCell ref="C35:C37"/>
    <mergeCell ref="C40:C41"/>
    <mergeCell ref="C42:C43"/>
    <mergeCell ref="C44:C45"/>
    <mergeCell ref="C46:C47"/>
    <mergeCell ref="C48:C49"/>
    <mergeCell ref="C51:C54"/>
    <mergeCell ref="C55:C57"/>
    <mergeCell ref="C58:C60"/>
    <mergeCell ref="C61:C62"/>
    <mergeCell ref="C68:C69"/>
    <mergeCell ref="C70:C71"/>
    <mergeCell ref="C73:C76"/>
    <mergeCell ref="C77:C80"/>
    <mergeCell ref="C81:C83"/>
    <mergeCell ref="C87:C88"/>
    <mergeCell ref="C89:C90"/>
    <mergeCell ref="C91:C92"/>
    <mergeCell ref="C93:C94"/>
    <mergeCell ref="C108:C109"/>
    <mergeCell ref="C110:C111"/>
    <mergeCell ref="C121:C122"/>
    <mergeCell ref="C123:C124"/>
    <mergeCell ref="D5:D6"/>
    <mergeCell ref="D7:D8"/>
    <mergeCell ref="D9:D10"/>
    <mergeCell ref="D15:D18"/>
    <mergeCell ref="D19:D20"/>
    <mergeCell ref="D21:D22"/>
    <mergeCell ref="D23:D24"/>
    <mergeCell ref="D25:D26"/>
    <mergeCell ref="D27:D28"/>
    <mergeCell ref="D30:D31"/>
    <mergeCell ref="D32:D33"/>
    <mergeCell ref="D35:D37"/>
    <mergeCell ref="D40:D41"/>
    <mergeCell ref="D42:D43"/>
    <mergeCell ref="D46:D47"/>
    <mergeCell ref="D48:D49"/>
    <mergeCell ref="D51:D54"/>
    <mergeCell ref="D55:D57"/>
    <mergeCell ref="D58:D60"/>
    <mergeCell ref="D68:D69"/>
    <mergeCell ref="D70:D71"/>
    <mergeCell ref="D73:D74"/>
    <mergeCell ref="D75:D76"/>
    <mergeCell ref="D77:D80"/>
    <mergeCell ref="D81:D83"/>
    <mergeCell ref="D121:D122"/>
    <mergeCell ref="D123:D124"/>
    <mergeCell ref="E5:E6"/>
    <mergeCell ref="E7:E8"/>
    <mergeCell ref="E9:E10"/>
    <mergeCell ref="E15:E18"/>
    <mergeCell ref="E19:E20"/>
    <mergeCell ref="E21:E22"/>
    <mergeCell ref="E23:E24"/>
    <mergeCell ref="E25:E26"/>
    <mergeCell ref="E27:E28"/>
    <mergeCell ref="E30:E31"/>
    <mergeCell ref="E32:E33"/>
    <mergeCell ref="E35:E37"/>
    <mergeCell ref="E40:E41"/>
    <mergeCell ref="E42:E43"/>
    <mergeCell ref="E46:E47"/>
    <mergeCell ref="E48:E49"/>
    <mergeCell ref="E51:E54"/>
    <mergeCell ref="E55:E57"/>
    <mergeCell ref="E58:E60"/>
    <mergeCell ref="E68:E69"/>
    <mergeCell ref="E70:E71"/>
    <mergeCell ref="E73:E74"/>
    <mergeCell ref="E75:E76"/>
    <mergeCell ref="E77:E80"/>
    <mergeCell ref="E81:E83"/>
    <mergeCell ref="E121:E122"/>
    <mergeCell ref="E123:E124"/>
    <mergeCell ref="F5:F6"/>
    <mergeCell ref="F7:F8"/>
    <mergeCell ref="F9:F10"/>
    <mergeCell ref="F15:F18"/>
    <mergeCell ref="F19:F20"/>
    <mergeCell ref="F21:F22"/>
    <mergeCell ref="F23:F24"/>
    <mergeCell ref="F25:F26"/>
    <mergeCell ref="F27:F28"/>
    <mergeCell ref="F30:F31"/>
    <mergeCell ref="F32:F33"/>
    <mergeCell ref="F35:F37"/>
    <mergeCell ref="F40:F41"/>
    <mergeCell ref="F42:F43"/>
    <mergeCell ref="F46:F47"/>
    <mergeCell ref="F48:F49"/>
    <mergeCell ref="F51:F54"/>
    <mergeCell ref="F55:F57"/>
    <mergeCell ref="F58:F60"/>
    <mergeCell ref="F68:F69"/>
    <mergeCell ref="F70:F71"/>
    <mergeCell ref="F73:F74"/>
    <mergeCell ref="F75:F76"/>
    <mergeCell ref="F77:F80"/>
    <mergeCell ref="F81:F83"/>
    <mergeCell ref="F121:F122"/>
    <mergeCell ref="F123:F124"/>
    <mergeCell ref="G5:G6"/>
    <mergeCell ref="G7:G8"/>
    <mergeCell ref="G9:G10"/>
    <mergeCell ref="G15:G18"/>
    <mergeCell ref="G19:G20"/>
    <mergeCell ref="G21:G22"/>
    <mergeCell ref="G23:G24"/>
    <mergeCell ref="G25:G26"/>
    <mergeCell ref="G27:G28"/>
    <mergeCell ref="G30:G31"/>
    <mergeCell ref="G32:G33"/>
    <mergeCell ref="G35:G37"/>
    <mergeCell ref="G40:G41"/>
    <mergeCell ref="G42:G43"/>
    <mergeCell ref="G46:G47"/>
    <mergeCell ref="G48:G49"/>
    <mergeCell ref="G51:G54"/>
    <mergeCell ref="G55:G57"/>
    <mergeCell ref="G58:G60"/>
    <mergeCell ref="G68:G69"/>
    <mergeCell ref="G70:G71"/>
    <mergeCell ref="G73:G74"/>
    <mergeCell ref="G75:G76"/>
    <mergeCell ref="G77:G80"/>
    <mergeCell ref="G81:G83"/>
    <mergeCell ref="G121:G122"/>
    <mergeCell ref="G123:G124"/>
    <mergeCell ref="H5:H6"/>
    <mergeCell ref="H7:H8"/>
    <mergeCell ref="H9:H10"/>
    <mergeCell ref="H15:H18"/>
    <mergeCell ref="H19:H20"/>
    <mergeCell ref="H21:H22"/>
    <mergeCell ref="H23:H24"/>
    <mergeCell ref="H25:H26"/>
    <mergeCell ref="H27:H28"/>
    <mergeCell ref="H30:H31"/>
    <mergeCell ref="H32:H33"/>
    <mergeCell ref="H35:H37"/>
    <mergeCell ref="H40:H41"/>
    <mergeCell ref="H42:H43"/>
    <mergeCell ref="H46:H47"/>
    <mergeCell ref="H48:H49"/>
    <mergeCell ref="H51:H54"/>
    <mergeCell ref="H55:H57"/>
    <mergeCell ref="H58:H60"/>
    <mergeCell ref="H68:H69"/>
    <mergeCell ref="H70:H71"/>
    <mergeCell ref="H73:H74"/>
    <mergeCell ref="H75:H76"/>
    <mergeCell ref="H77:H80"/>
    <mergeCell ref="H81:H83"/>
    <mergeCell ref="H121:H122"/>
    <mergeCell ref="H123:H124"/>
    <mergeCell ref="I5:I6"/>
    <mergeCell ref="I7:I8"/>
    <mergeCell ref="I9:I10"/>
    <mergeCell ref="I15:I18"/>
    <mergeCell ref="I19:I20"/>
    <mergeCell ref="I21:I22"/>
    <mergeCell ref="I23:I24"/>
    <mergeCell ref="I25:I26"/>
    <mergeCell ref="I27:I28"/>
    <mergeCell ref="I30:I31"/>
    <mergeCell ref="I32:I33"/>
    <mergeCell ref="I35:I37"/>
    <mergeCell ref="I40:I41"/>
    <mergeCell ref="I42:I43"/>
    <mergeCell ref="I46:I47"/>
    <mergeCell ref="I48:I49"/>
    <mergeCell ref="I51:I54"/>
    <mergeCell ref="I55:I57"/>
    <mergeCell ref="I58:I60"/>
    <mergeCell ref="I68:I69"/>
    <mergeCell ref="I70:I71"/>
    <mergeCell ref="I73:I74"/>
    <mergeCell ref="I75:I76"/>
    <mergeCell ref="I77:I80"/>
    <mergeCell ref="I81:I83"/>
    <mergeCell ref="I121:I122"/>
    <mergeCell ref="I123:I124"/>
    <mergeCell ref="J5:J6"/>
    <mergeCell ref="J7:J8"/>
    <mergeCell ref="J9:J10"/>
    <mergeCell ref="J15:J18"/>
    <mergeCell ref="J19:J20"/>
    <mergeCell ref="J21:J22"/>
    <mergeCell ref="J23:J24"/>
    <mergeCell ref="J25:J26"/>
    <mergeCell ref="J27:J28"/>
    <mergeCell ref="J30:J31"/>
    <mergeCell ref="J32:J33"/>
    <mergeCell ref="J35:J37"/>
    <mergeCell ref="J40:J41"/>
    <mergeCell ref="J42:J43"/>
    <mergeCell ref="J46:J47"/>
    <mergeCell ref="J48:J49"/>
    <mergeCell ref="J51:J54"/>
    <mergeCell ref="J55:J57"/>
    <mergeCell ref="J58:J60"/>
    <mergeCell ref="J68:J69"/>
    <mergeCell ref="J70:J71"/>
    <mergeCell ref="J73:J74"/>
    <mergeCell ref="J75:J76"/>
    <mergeCell ref="J77:J80"/>
    <mergeCell ref="J81:J83"/>
    <mergeCell ref="J121:J122"/>
    <mergeCell ref="J123:J124"/>
    <mergeCell ref="K5:K6"/>
    <mergeCell ref="K7:K8"/>
    <mergeCell ref="K9:K10"/>
    <mergeCell ref="K15:K18"/>
    <mergeCell ref="K19:K20"/>
    <mergeCell ref="K21:K22"/>
    <mergeCell ref="K23:K24"/>
    <mergeCell ref="K25:K26"/>
    <mergeCell ref="K27:K28"/>
    <mergeCell ref="K30:K31"/>
    <mergeCell ref="K32:K33"/>
    <mergeCell ref="K35:K37"/>
    <mergeCell ref="K40:K41"/>
    <mergeCell ref="K42:K43"/>
    <mergeCell ref="K46:K47"/>
    <mergeCell ref="K48:K49"/>
    <mergeCell ref="K51:K54"/>
    <mergeCell ref="K55:K57"/>
    <mergeCell ref="K58:K60"/>
    <mergeCell ref="K68:K69"/>
    <mergeCell ref="K70:K71"/>
    <mergeCell ref="K73:K74"/>
    <mergeCell ref="K75:K76"/>
    <mergeCell ref="K77:K80"/>
    <mergeCell ref="K81:K83"/>
    <mergeCell ref="K121:K122"/>
    <mergeCell ref="K123:K124"/>
    <mergeCell ref="L5:L6"/>
    <mergeCell ref="L7:L8"/>
    <mergeCell ref="L9:L10"/>
    <mergeCell ref="L12:L13"/>
    <mergeCell ref="L15:L18"/>
    <mergeCell ref="L19:L20"/>
    <mergeCell ref="L21:L24"/>
    <mergeCell ref="L25:L26"/>
    <mergeCell ref="L27:L28"/>
    <mergeCell ref="L30:L31"/>
    <mergeCell ref="L32:L33"/>
    <mergeCell ref="L35:L37"/>
    <mergeCell ref="L40:L41"/>
    <mergeCell ref="L42:L43"/>
    <mergeCell ref="L44:L45"/>
    <mergeCell ref="L46:L47"/>
    <mergeCell ref="L48:L49"/>
    <mergeCell ref="L51:L54"/>
    <mergeCell ref="L55:L57"/>
    <mergeCell ref="L58:L60"/>
    <mergeCell ref="L61:L62"/>
    <mergeCell ref="L68:L69"/>
    <mergeCell ref="L70:L71"/>
    <mergeCell ref="L73:L76"/>
    <mergeCell ref="L77:L80"/>
    <mergeCell ref="L81:L83"/>
    <mergeCell ref="L87:L88"/>
    <mergeCell ref="L89:L90"/>
    <mergeCell ref="L91:L92"/>
    <mergeCell ref="L93:L94"/>
    <mergeCell ref="L108:L109"/>
    <mergeCell ref="L110:L111"/>
    <mergeCell ref="L121:L122"/>
    <mergeCell ref="L123:L124"/>
    <mergeCell ref="M5:M6"/>
    <mergeCell ref="M7:M8"/>
    <mergeCell ref="M9:M10"/>
    <mergeCell ref="M12:M13"/>
    <mergeCell ref="M15:M18"/>
    <mergeCell ref="M19:M20"/>
    <mergeCell ref="M21:M24"/>
    <mergeCell ref="M25:M26"/>
    <mergeCell ref="M27:M28"/>
    <mergeCell ref="M30:M31"/>
    <mergeCell ref="M32:M33"/>
    <mergeCell ref="M35:M37"/>
    <mergeCell ref="M40:M41"/>
    <mergeCell ref="M42:M43"/>
    <mergeCell ref="M44:M45"/>
    <mergeCell ref="M46:M47"/>
    <mergeCell ref="M48:M49"/>
    <mergeCell ref="M51:M54"/>
    <mergeCell ref="M55:M57"/>
    <mergeCell ref="M58:M60"/>
    <mergeCell ref="M61:M62"/>
    <mergeCell ref="M68:M69"/>
    <mergeCell ref="M70:M71"/>
    <mergeCell ref="M73:M76"/>
    <mergeCell ref="M77:M80"/>
    <mergeCell ref="M81:M83"/>
    <mergeCell ref="M87:M88"/>
    <mergeCell ref="M89:M90"/>
    <mergeCell ref="M91:M92"/>
    <mergeCell ref="M93:M94"/>
    <mergeCell ref="M108:M109"/>
    <mergeCell ref="M110:M111"/>
    <mergeCell ref="M121:M122"/>
    <mergeCell ref="M123:M124"/>
    <mergeCell ref="N19:N20"/>
    <mergeCell ref="N21:N22"/>
    <mergeCell ref="N23:N24"/>
    <mergeCell ref="N25:N26"/>
    <mergeCell ref="N30:N31"/>
    <mergeCell ref="N32:N33"/>
    <mergeCell ref="N40:N41"/>
    <mergeCell ref="N42:N43"/>
    <mergeCell ref="N46:N47"/>
    <mergeCell ref="N48:N49"/>
    <mergeCell ref="N68:N69"/>
    <mergeCell ref="N70:N71"/>
    <mergeCell ref="N73:N74"/>
    <mergeCell ref="N75:N76"/>
    <mergeCell ref="N123:N124"/>
    <mergeCell ref="AS5:AS6"/>
    <mergeCell ref="AS7:AS13"/>
    <mergeCell ref="AS15:AS28"/>
    <mergeCell ref="AS30:AS37"/>
    <mergeCell ref="AS40:AS65"/>
    <mergeCell ref="AS68:AS85"/>
    <mergeCell ref="AS87:AS95"/>
    <mergeCell ref="AS97:AS99"/>
    <mergeCell ref="AS101:AS104"/>
    <mergeCell ref="AS107:AS111"/>
    <mergeCell ref="AS114:AS118"/>
    <mergeCell ref="AS121:AS125"/>
    <mergeCell ref="AT5:AT6"/>
    <mergeCell ref="AT7:AT38"/>
    <mergeCell ref="AT40:AT66"/>
    <mergeCell ref="AT68:AT105"/>
    <mergeCell ref="AT107:AT112"/>
    <mergeCell ref="AT114:AT119"/>
    <mergeCell ref="AT121:AT126"/>
    <mergeCell ref="AU5:AU6"/>
    <mergeCell ref="AU7:AU127"/>
    <mergeCell ref="AV5:AV6"/>
    <mergeCell ref="AV7:AV8"/>
    <mergeCell ref="AV9:AV10"/>
    <mergeCell ref="AV12:AV13"/>
    <mergeCell ref="AV15:AV18"/>
    <mergeCell ref="AV19:AV20"/>
    <mergeCell ref="AV21:AV24"/>
    <mergeCell ref="AV25:AV26"/>
    <mergeCell ref="AV27:AV28"/>
    <mergeCell ref="AV30:AV31"/>
    <mergeCell ref="AV32:AV33"/>
    <mergeCell ref="AV35:AV37"/>
    <mergeCell ref="AV40:AV41"/>
    <mergeCell ref="AV42:AV43"/>
    <mergeCell ref="AV44:AV45"/>
    <mergeCell ref="AV46:AV47"/>
    <mergeCell ref="AV48:AV49"/>
    <mergeCell ref="AV51:AV54"/>
    <mergeCell ref="AV55:AV57"/>
    <mergeCell ref="AV58:AV60"/>
    <mergeCell ref="AV61:AV62"/>
    <mergeCell ref="AV68:AV69"/>
    <mergeCell ref="AV70:AV71"/>
    <mergeCell ref="AV73:AV76"/>
    <mergeCell ref="AV77:AV80"/>
    <mergeCell ref="AV81:AV83"/>
    <mergeCell ref="AV87:AV88"/>
    <mergeCell ref="AV89:AV90"/>
    <mergeCell ref="AV91:AV92"/>
    <mergeCell ref="AV93:AV94"/>
    <mergeCell ref="AV108:AV109"/>
    <mergeCell ref="AV110:AV111"/>
    <mergeCell ref="AV121:AV122"/>
    <mergeCell ref="AV123:AV124"/>
    <mergeCell ref="AW5:AW6"/>
    <mergeCell ref="AW7:AW8"/>
    <mergeCell ref="AW9:AW10"/>
    <mergeCell ref="AW12:AW13"/>
    <mergeCell ref="AW15:AW18"/>
    <mergeCell ref="AW19:AW20"/>
    <mergeCell ref="AW21:AW24"/>
    <mergeCell ref="AW25:AW26"/>
    <mergeCell ref="AW27:AW28"/>
    <mergeCell ref="AW30:AW31"/>
    <mergeCell ref="AW32:AW33"/>
    <mergeCell ref="AW35:AW37"/>
    <mergeCell ref="AW40:AW41"/>
    <mergeCell ref="AW42:AW43"/>
    <mergeCell ref="AW44:AW45"/>
    <mergeCell ref="AW46:AW47"/>
    <mergeCell ref="AW48:AW49"/>
    <mergeCell ref="AW51:AW54"/>
    <mergeCell ref="AW55:AW57"/>
    <mergeCell ref="AW58:AW60"/>
    <mergeCell ref="AW61:AW62"/>
    <mergeCell ref="AW68:AW69"/>
    <mergeCell ref="AW70:AW71"/>
    <mergeCell ref="AW73:AW76"/>
    <mergeCell ref="AW77:AW80"/>
    <mergeCell ref="AW81:AW83"/>
    <mergeCell ref="AW87:AW88"/>
    <mergeCell ref="AW89:AW90"/>
    <mergeCell ref="AW91:AW92"/>
    <mergeCell ref="AW93:AW94"/>
    <mergeCell ref="AW108:AW109"/>
    <mergeCell ref="AW110:AW111"/>
    <mergeCell ref="AW121:AW122"/>
    <mergeCell ref="AW123:AW124"/>
    <mergeCell ref="Y7:AR8"/>
    <mergeCell ref="A5:B6"/>
    <mergeCell ref="N5:AR6"/>
    <mergeCell ref="AI79:AR80"/>
    <mergeCell ref="AA81:AR83"/>
    <mergeCell ref="AI58:AR60"/>
    <mergeCell ref="AA55:AR57"/>
    <mergeCell ref="AI53:AR54"/>
    <mergeCell ref="AI35:AR37"/>
    <mergeCell ref="Y27:AR28"/>
    <mergeCell ref="Y17:AR18"/>
    <mergeCell ref="Y9:AR10"/>
    <mergeCell ref="U121:AR122"/>
  </mergeCells>
  <printOptions horizontalCentered="1"/>
  <pageMargins left="0.235416666666667" right="0.235416666666667" top="0.747916666666667" bottom="0.747916666666667" header="0.313888888888889" footer="0.313888888888889"/>
  <pageSetup paperSize="9" scale="36" fitToHeight="3" orientation="portrait"/>
  <headerFooter/>
  <rowBreaks count="1" manualBreakCount="1">
    <brk id="67" max="4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9"/>
  <sheetViews>
    <sheetView view="pageBreakPreview" zoomScale="26" zoomScaleNormal="10" workbookViewId="0">
      <selection activeCell="A7" sqref="A7:AV125"/>
    </sheetView>
  </sheetViews>
  <sheetFormatPr defaultColWidth="9.90833333333333" defaultRowHeight="39.9" customHeight="1"/>
  <cols>
    <col min="1" max="1" width="5.09166666666667" style="130" customWidth="1"/>
    <col min="2" max="2" width="6.36666666666667" style="131" customWidth="1"/>
    <col min="3" max="3" width="17.1833333333333" style="130" customWidth="1"/>
    <col min="4" max="4" width="28.9083333333333" style="130" customWidth="1"/>
    <col min="5" max="6" width="4.63333333333333" style="130" customWidth="1"/>
    <col min="7" max="7" width="24.6333333333333" style="130" customWidth="1"/>
    <col min="8" max="8" width="8.63333333333333" style="132" customWidth="1"/>
    <col min="9" max="9" width="10.4416666666667" style="130" customWidth="1"/>
    <col min="10" max="29" width="10.6333333333333" style="130" customWidth="1"/>
    <col min="30" max="16384" width="9" style="130"/>
  </cols>
  <sheetData>
    <row r="1" customHeight="1" spans="1:29">
      <c r="A1" s="133" t="s">
        <v>168</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row>
    <row r="2" customHeight="1" spans="1:29">
      <c r="A2" s="134" t="s">
        <v>7</v>
      </c>
      <c r="B2" s="135"/>
      <c r="C2" s="136"/>
      <c r="D2" s="136"/>
      <c r="E2" s="136"/>
      <c r="F2" s="136"/>
      <c r="G2" s="137" t="s">
        <v>8</v>
      </c>
      <c r="H2" s="135"/>
      <c r="I2" s="191"/>
      <c r="J2" s="191"/>
      <c r="K2" s="191"/>
      <c r="L2" s="191"/>
      <c r="M2" s="191"/>
      <c r="N2" s="191"/>
      <c r="O2" s="192" t="s">
        <v>9</v>
      </c>
      <c r="P2" s="137"/>
      <c r="Q2" s="135"/>
      <c r="R2" s="137"/>
      <c r="S2" s="137"/>
      <c r="T2" s="137"/>
      <c r="U2" s="135"/>
      <c r="V2" s="192" t="s">
        <v>169</v>
      </c>
      <c r="W2" s="137"/>
      <c r="X2" s="135"/>
      <c r="Y2" s="192"/>
      <c r="Z2" s="137"/>
      <c r="AA2" s="137"/>
      <c r="AB2" s="137"/>
      <c r="AC2" s="230"/>
    </row>
    <row r="3" customHeight="1" spans="1:29">
      <c r="A3" s="138" t="s">
        <v>11</v>
      </c>
      <c r="B3" s="139"/>
      <c r="C3" s="136"/>
      <c r="D3" s="136"/>
      <c r="E3" s="136"/>
      <c r="F3" s="136"/>
      <c r="G3" s="140" t="s">
        <v>12</v>
      </c>
      <c r="H3" s="139"/>
      <c r="I3" s="136"/>
      <c r="J3" s="136"/>
      <c r="K3" s="136"/>
      <c r="L3" s="136"/>
      <c r="M3" s="136"/>
      <c r="N3" s="136"/>
      <c r="O3" s="193" t="s">
        <v>13</v>
      </c>
      <c r="P3" s="140"/>
      <c r="Q3" s="139"/>
      <c r="R3" s="136"/>
      <c r="S3" s="136"/>
      <c r="T3" s="136"/>
      <c r="U3" s="136"/>
      <c r="V3" s="193" t="s">
        <v>14</v>
      </c>
      <c r="W3" s="140"/>
      <c r="X3" s="139"/>
      <c r="Y3" s="193"/>
      <c r="Z3" s="140"/>
      <c r="AA3" s="140"/>
      <c r="AB3" s="140"/>
      <c r="AC3" s="231"/>
    </row>
    <row r="4" customHeight="1" spans="1:29">
      <c r="A4" s="141" t="s">
        <v>15</v>
      </c>
      <c r="B4" s="142"/>
      <c r="C4" s="136"/>
      <c r="D4" s="136"/>
      <c r="E4" s="136"/>
      <c r="F4" s="136"/>
      <c r="G4" s="143" t="s">
        <v>16</v>
      </c>
      <c r="H4" s="142"/>
      <c r="I4" s="194"/>
      <c r="J4" s="194"/>
      <c r="K4" s="194"/>
      <c r="L4" s="194"/>
      <c r="M4" s="194"/>
      <c r="N4" s="194"/>
      <c r="O4" s="195" t="s">
        <v>17</v>
      </c>
      <c r="P4" s="143"/>
      <c r="Q4" s="142"/>
      <c r="R4" s="195"/>
      <c r="S4" s="143"/>
      <c r="T4" s="143"/>
      <c r="U4" s="142"/>
      <c r="V4" s="195" t="s">
        <v>18</v>
      </c>
      <c r="W4" s="143"/>
      <c r="X4" s="142"/>
      <c r="Y4" s="195"/>
      <c r="Z4" s="143"/>
      <c r="AA4" s="143"/>
      <c r="AB4" s="143"/>
      <c r="AC4" s="186"/>
    </row>
    <row r="5" customHeight="1" spans="1:29">
      <c r="A5" s="144" t="s">
        <v>19</v>
      </c>
      <c r="B5" s="145"/>
      <c r="C5" s="146" t="s">
        <v>20</v>
      </c>
      <c r="D5" s="145" t="s">
        <v>22</v>
      </c>
      <c r="E5" s="145" t="s">
        <v>23</v>
      </c>
      <c r="F5" s="145" t="s">
        <v>24</v>
      </c>
      <c r="G5" s="145" t="s">
        <v>170</v>
      </c>
      <c r="H5" s="147" t="s">
        <v>30</v>
      </c>
      <c r="I5" s="196" t="s">
        <v>171</v>
      </c>
      <c r="J5" s="159"/>
      <c r="K5" s="159"/>
      <c r="L5" s="159"/>
      <c r="M5" s="159"/>
      <c r="N5" s="159"/>
      <c r="O5" s="159"/>
      <c r="P5" s="159"/>
      <c r="Q5" s="159"/>
      <c r="R5" s="159"/>
      <c r="S5" s="159"/>
      <c r="T5" s="159"/>
      <c r="U5" s="159"/>
      <c r="V5" s="159"/>
      <c r="W5" s="159"/>
      <c r="X5" s="159"/>
      <c r="Y5" s="159"/>
      <c r="Z5" s="159"/>
      <c r="AA5" s="159"/>
      <c r="AB5" s="159"/>
      <c r="AC5" s="232"/>
    </row>
    <row r="6" customHeight="1" spans="1:29">
      <c r="A6" s="148"/>
      <c r="B6" s="149"/>
      <c r="C6" s="150"/>
      <c r="D6" s="149"/>
      <c r="E6" s="149"/>
      <c r="F6" s="149"/>
      <c r="G6" s="149"/>
      <c r="H6" s="151"/>
      <c r="I6" s="141" t="s">
        <v>172</v>
      </c>
      <c r="J6" s="143"/>
      <c r="K6" s="143"/>
      <c r="L6" s="143"/>
      <c r="M6" s="143"/>
      <c r="N6" s="143"/>
      <c r="O6" s="143"/>
      <c r="P6" s="143"/>
      <c r="Q6" s="143"/>
      <c r="R6" s="143"/>
      <c r="S6" s="143"/>
      <c r="T6" s="143"/>
      <c r="U6" s="143"/>
      <c r="V6" s="143"/>
      <c r="W6" s="143"/>
      <c r="X6" s="143"/>
      <c r="Y6" s="143"/>
      <c r="Z6" s="143"/>
      <c r="AA6" s="143"/>
      <c r="AB6" s="143"/>
      <c r="AC6" s="186"/>
    </row>
    <row r="7" customHeight="1" spans="1:29">
      <c r="A7" s="152" t="s">
        <v>173</v>
      </c>
      <c r="B7" s="153" t="s">
        <v>38</v>
      </c>
      <c r="C7" s="154" t="s">
        <v>39</v>
      </c>
      <c r="D7" s="154" t="s">
        <v>174</v>
      </c>
      <c r="E7" s="154">
        <v>10</v>
      </c>
      <c r="F7" s="154">
        <v>10</v>
      </c>
      <c r="G7" s="155" t="s">
        <v>175</v>
      </c>
      <c r="H7" s="156"/>
      <c r="I7" s="154" t="s">
        <v>176</v>
      </c>
      <c r="J7" s="159"/>
      <c r="K7" s="159"/>
      <c r="L7" s="159"/>
      <c r="M7" s="159"/>
      <c r="N7" s="159"/>
      <c r="O7" s="159"/>
      <c r="P7" s="159"/>
      <c r="Q7" s="159"/>
      <c r="R7" s="159"/>
      <c r="S7" s="159"/>
      <c r="T7" s="218"/>
      <c r="U7" s="133"/>
      <c r="V7" s="133"/>
      <c r="W7" s="133"/>
      <c r="X7" s="133"/>
      <c r="Y7" s="133"/>
      <c r="Z7" s="133"/>
      <c r="AA7" s="133"/>
      <c r="AB7" s="133"/>
      <c r="AC7" s="233"/>
    </row>
    <row r="8" customHeight="1" spans="1:29">
      <c r="A8" s="152"/>
      <c r="B8" s="157"/>
      <c r="C8" s="158"/>
      <c r="D8" s="158"/>
      <c r="E8" s="158"/>
      <c r="F8" s="158"/>
      <c r="G8" s="154"/>
      <c r="H8" s="159"/>
      <c r="I8" s="158" t="s">
        <v>44</v>
      </c>
      <c r="J8" s="136"/>
      <c r="K8" s="136"/>
      <c r="L8" s="136"/>
      <c r="M8" s="136"/>
      <c r="N8" s="136"/>
      <c r="O8" s="136"/>
      <c r="P8" s="136"/>
      <c r="Q8" s="136"/>
      <c r="R8" s="136"/>
      <c r="S8" s="136"/>
      <c r="T8" s="218"/>
      <c r="U8" s="133"/>
      <c r="V8" s="133"/>
      <c r="W8" s="133"/>
      <c r="X8" s="133"/>
      <c r="Y8" s="133"/>
      <c r="Z8" s="133"/>
      <c r="AA8" s="133"/>
      <c r="AB8" s="133"/>
      <c r="AC8" s="233"/>
    </row>
    <row r="9" customHeight="1" spans="1:29">
      <c r="A9" s="152"/>
      <c r="B9" s="157"/>
      <c r="C9" s="158" t="s">
        <v>45</v>
      </c>
      <c r="D9" s="158" t="s">
        <v>174</v>
      </c>
      <c r="E9" s="158">
        <v>10</v>
      </c>
      <c r="F9" s="158">
        <v>10</v>
      </c>
      <c r="G9" s="160" t="s">
        <v>177</v>
      </c>
      <c r="H9" s="161"/>
      <c r="I9" s="158" t="s">
        <v>46</v>
      </c>
      <c r="J9" s="136"/>
      <c r="K9" s="136"/>
      <c r="L9" s="136"/>
      <c r="M9" s="136"/>
      <c r="N9" s="136"/>
      <c r="O9" s="136"/>
      <c r="P9" s="136"/>
      <c r="Q9" s="136"/>
      <c r="R9" s="136"/>
      <c r="S9" s="136"/>
      <c r="T9" s="218"/>
      <c r="U9" s="133"/>
      <c r="V9" s="133"/>
      <c r="W9" s="133"/>
      <c r="X9" s="133"/>
      <c r="Y9" s="133"/>
      <c r="Z9" s="133"/>
      <c r="AA9" s="133"/>
      <c r="AB9" s="133"/>
      <c r="AC9" s="233"/>
    </row>
    <row r="10" customHeight="1" spans="1:29">
      <c r="A10" s="152"/>
      <c r="B10" s="157"/>
      <c r="C10" s="158"/>
      <c r="D10" s="158"/>
      <c r="E10" s="158"/>
      <c r="F10" s="158"/>
      <c r="G10" s="154"/>
      <c r="H10" s="159"/>
      <c r="I10" s="158" t="s">
        <v>44</v>
      </c>
      <c r="J10" s="136"/>
      <c r="K10" s="136"/>
      <c r="L10" s="136"/>
      <c r="M10" s="136"/>
      <c r="N10" s="136"/>
      <c r="O10" s="136"/>
      <c r="P10" s="136"/>
      <c r="Q10" s="136"/>
      <c r="R10" s="136"/>
      <c r="S10" s="136"/>
      <c r="T10" s="218"/>
      <c r="U10" s="133"/>
      <c r="V10" s="133"/>
      <c r="W10" s="133"/>
      <c r="X10" s="133"/>
      <c r="Y10" s="133"/>
      <c r="Z10" s="133"/>
      <c r="AA10" s="133"/>
      <c r="AB10" s="133"/>
      <c r="AC10" s="233"/>
    </row>
    <row r="11" customHeight="1" spans="1:29">
      <c r="A11" s="152"/>
      <c r="B11" s="157"/>
      <c r="C11" s="158" t="s">
        <v>47</v>
      </c>
      <c r="D11" s="158" t="s">
        <v>48</v>
      </c>
      <c r="E11" s="158">
        <v>10</v>
      </c>
      <c r="F11" s="158">
        <v>10</v>
      </c>
      <c r="G11" s="160" t="s">
        <v>178</v>
      </c>
      <c r="H11" s="161"/>
      <c r="I11" s="158" t="s">
        <v>179</v>
      </c>
      <c r="J11" s="136"/>
      <c r="K11" s="136"/>
      <c r="L11" s="136"/>
      <c r="M11" s="136"/>
      <c r="N11" s="136"/>
      <c r="O11" s="136"/>
      <c r="P11" s="136"/>
      <c r="Q11" s="136"/>
      <c r="R11" s="136"/>
      <c r="S11" s="136"/>
      <c r="T11" s="218"/>
      <c r="U11" s="133"/>
      <c r="V11" s="133"/>
      <c r="W11" s="133"/>
      <c r="X11" s="133"/>
      <c r="Y11" s="133"/>
      <c r="Z11" s="133"/>
      <c r="AA11" s="133"/>
      <c r="AB11" s="133"/>
      <c r="AC11" s="233"/>
    </row>
    <row r="12" customHeight="1" spans="1:29">
      <c r="A12" s="152"/>
      <c r="B12" s="157"/>
      <c r="C12" s="158" t="s">
        <v>50</v>
      </c>
      <c r="D12" s="162" t="s">
        <v>51</v>
      </c>
      <c r="E12" s="158">
        <v>10</v>
      </c>
      <c r="F12" s="158">
        <v>10</v>
      </c>
      <c r="G12" s="160" t="s">
        <v>180</v>
      </c>
      <c r="H12" s="161"/>
      <c r="I12" s="160" t="s">
        <v>50</v>
      </c>
      <c r="J12" s="136"/>
      <c r="K12" s="136"/>
      <c r="L12" s="136"/>
      <c r="M12" s="136"/>
      <c r="N12" s="136"/>
      <c r="O12" s="136"/>
      <c r="P12" s="136"/>
      <c r="Q12" s="136"/>
      <c r="R12" s="136"/>
      <c r="S12" s="136"/>
      <c r="T12" s="218"/>
      <c r="U12" s="133"/>
      <c r="V12" s="133"/>
      <c r="W12" s="133"/>
      <c r="X12" s="133"/>
      <c r="Y12" s="133"/>
      <c r="Z12" s="133"/>
      <c r="AA12" s="133"/>
      <c r="AB12" s="133"/>
      <c r="AC12" s="233"/>
    </row>
    <row r="13" customHeight="1" spans="1:29">
      <c r="A13" s="152"/>
      <c r="B13" s="157"/>
      <c r="C13" s="158"/>
      <c r="D13" s="163" t="s">
        <v>52</v>
      </c>
      <c r="E13" s="158">
        <v>10</v>
      </c>
      <c r="F13" s="158">
        <v>10</v>
      </c>
      <c r="G13" s="154"/>
      <c r="H13" s="159"/>
      <c r="I13" s="154"/>
      <c r="J13" s="136"/>
      <c r="K13" s="136"/>
      <c r="L13" s="136"/>
      <c r="M13" s="136"/>
      <c r="N13" s="136"/>
      <c r="O13" s="136"/>
      <c r="P13" s="136"/>
      <c r="Q13" s="136"/>
      <c r="R13" s="136"/>
      <c r="S13" s="136"/>
      <c r="T13" s="218"/>
      <c r="U13" s="133"/>
      <c r="V13" s="133"/>
      <c r="W13" s="133"/>
      <c r="X13" s="133"/>
      <c r="Y13" s="133"/>
      <c r="Z13" s="133"/>
      <c r="AA13" s="133"/>
      <c r="AB13" s="133"/>
      <c r="AC13" s="233"/>
    </row>
    <row r="14" customHeight="1" spans="1:29">
      <c r="A14" s="152"/>
      <c r="B14" s="136" t="s">
        <v>53</v>
      </c>
      <c r="C14" s="136"/>
      <c r="D14" s="136"/>
      <c r="E14" s="145"/>
      <c r="F14" s="145"/>
      <c r="G14" s="145"/>
      <c r="H14" s="136"/>
      <c r="I14" s="136"/>
      <c r="J14" s="136"/>
      <c r="K14" s="136"/>
      <c r="L14" s="136"/>
      <c r="M14" s="136"/>
      <c r="N14" s="136"/>
      <c r="O14" s="136"/>
      <c r="P14" s="136"/>
      <c r="Q14" s="136"/>
      <c r="R14" s="136"/>
      <c r="S14" s="136"/>
      <c r="T14" s="136"/>
      <c r="U14" s="136"/>
      <c r="V14" s="136"/>
      <c r="W14" s="136"/>
      <c r="X14" s="136"/>
      <c r="Y14" s="136"/>
      <c r="Z14" s="136"/>
      <c r="AA14" s="136"/>
      <c r="AB14" s="136"/>
      <c r="AC14" s="136"/>
    </row>
    <row r="15" customHeight="1" spans="1:29">
      <c r="A15" s="152"/>
      <c r="B15" s="136" t="s">
        <v>54</v>
      </c>
      <c r="C15" s="164" t="s">
        <v>55</v>
      </c>
      <c r="D15" s="165" t="s">
        <v>181</v>
      </c>
      <c r="E15" s="166">
        <v>20</v>
      </c>
      <c r="F15" s="166">
        <v>40</v>
      </c>
      <c r="G15" s="166" t="s">
        <v>182</v>
      </c>
      <c r="H15" s="167"/>
      <c r="I15" s="197" t="s">
        <v>183</v>
      </c>
      <c r="J15" s="198"/>
      <c r="K15" s="198"/>
      <c r="L15" s="199"/>
      <c r="M15" s="199"/>
      <c r="N15" s="198"/>
      <c r="O15" s="198"/>
      <c r="P15" s="199"/>
      <c r="Q15" s="199"/>
      <c r="R15" s="198"/>
      <c r="S15" s="198"/>
      <c r="T15" s="199"/>
      <c r="U15" s="199"/>
      <c r="V15" s="198"/>
      <c r="W15" s="198"/>
      <c r="X15" s="199"/>
      <c r="Y15" s="199"/>
      <c r="Z15" s="198"/>
      <c r="AA15" s="198"/>
      <c r="AB15" s="199"/>
      <c r="AC15" s="234"/>
    </row>
    <row r="16" customHeight="1" spans="1:29">
      <c r="A16" s="152"/>
      <c r="B16" s="136"/>
      <c r="C16" s="168"/>
      <c r="D16" s="169"/>
      <c r="E16" s="170"/>
      <c r="F16" s="170"/>
      <c r="G16" s="170"/>
      <c r="H16" s="171"/>
      <c r="I16" s="200" t="s">
        <v>44</v>
      </c>
      <c r="J16" s="201"/>
      <c r="K16" s="201"/>
      <c r="L16" s="187"/>
      <c r="M16" s="187"/>
      <c r="N16" s="201"/>
      <c r="O16" s="201"/>
      <c r="P16" s="187"/>
      <c r="Q16" s="187"/>
      <c r="R16" s="201"/>
      <c r="S16" s="201"/>
      <c r="T16" s="187"/>
      <c r="U16" s="187"/>
      <c r="V16" s="201"/>
      <c r="W16" s="201"/>
      <c r="X16" s="187"/>
      <c r="Y16" s="187"/>
      <c r="Z16" s="201"/>
      <c r="AA16" s="201"/>
      <c r="AB16" s="187"/>
      <c r="AC16" s="235"/>
    </row>
    <row r="17" customHeight="1" spans="1:29">
      <c r="A17" s="152"/>
      <c r="B17" s="136"/>
      <c r="C17" s="168"/>
      <c r="D17" s="169"/>
      <c r="E17" s="170"/>
      <c r="F17" s="170"/>
      <c r="G17" s="170"/>
      <c r="H17" s="171"/>
      <c r="I17" s="202" t="s">
        <v>183</v>
      </c>
      <c r="J17" s="201"/>
      <c r="K17" s="201"/>
      <c r="L17" s="187"/>
      <c r="M17" s="187"/>
      <c r="N17" s="201"/>
      <c r="O17" s="201"/>
      <c r="P17" s="187"/>
      <c r="Q17" s="187"/>
      <c r="R17" s="201"/>
      <c r="S17" s="201"/>
      <c r="T17" s="187"/>
      <c r="U17" s="187"/>
      <c r="V17" s="201"/>
      <c r="W17" s="201"/>
      <c r="X17" s="187"/>
      <c r="Y17" s="187"/>
      <c r="Z17" s="201"/>
      <c r="AA17" s="201"/>
      <c r="AB17" s="187"/>
      <c r="AC17" s="235"/>
    </row>
    <row r="18" customHeight="1" spans="1:29">
      <c r="A18" s="152"/>
      <c r="B18" s="136"/>
      <c r="C18" s="168"/>
      <c r="D18" s="169"/>
      <c r="E18" s="170"/>
      <c r="F18" s="170"/>
      <c r="G18" s="172"/>
      <c r="H18" s="171"/>
      <c r="I18" s="202" t="s">
        <v>44</v>
      </c>
      <c r="J18" s="201"/>
      <c r="K18" s="201"/>
      <c r="L18" s="187"/>
      <c r="M18" s="187"/>
      <c r="N18" s="201"/>
      <c r="O18" s="201"/>
      <c r="P18" s="187"/>
      <c r="Q18" s="187"/>
      <c r="R18" s="201"/>
      <c r="S18" s="201"/>
      <c r="T18" s="187"/>
      <c r="U18" s="187"/>
      <c r="V18" s="201"/>
      <c r="W18" s="201"/>
      <c r="X18" s="187"/>
      <c r="Y18" s="187"/>
      <c r="Z18" s="201"/>
      <c r="AA18" s="201"/>
      <c r="AB18" s="187"/>
      <c r="AC18" s="235"/>
    </row>
    <row r="19" customHeight="1" spans="1:29">
      <c r="A19" s="152"/>
      <c r="B19" s="136"/>
      <c r="C19" s="173" t="s">
        <v>58</v>
      </c>
      <c r="D19" s="174" t="s">
        <v>184</v>
      </c>
      <c r="E19" s="175">
        <v>20</v>
      </c>
      <c r="F19" s="175">
        <v>40</v>
      </c>
      <c r="G19" s="175" t="s">
        <v>185</v>
      </c>
      <c r="H19" s="176"/>
      <c r="I19" s="200" t="s">
        <v>186</v>
      </c>
      <c r="J19" s="187"/>
      <c r="K19" s="187"/>
      <c r="L19" s="187"/>
      <c r="M19" s="187"/>
      <c r="N19" s="187"/>
      <c r="O19" s="187"/>
      <c r="P19" s="187"/>
      <c r="Q19" s="187"/>
      <c r="R19" s="187"/>
      <c r="S19" s="187"/>
      <c r="T19" s="187"/>
      <c r="U19" s="187"/>
      <c r="V19" s="187"/>
      <c r="W19" s="187"/>
      <c r="X19" s="187"/>
      <c r="Y19" s="187"/>
      <c r="Z19" s="187"/>
      <c r="AA19" s="187"/>
      <c r="AB19" s="187"/>
      <c r="AC19" s="235"/>
    </row>
    <row r="20" customHeight="1" spans="1:29">
      <c r="A20" s="152"/>
      <c r="B20" s="136"/>
      <c r="C20" s="168"/>
      <c r="D20" s="169"/>
      <c r="E20" s="170"/>
      <c r="F20" s="170"/>
      <c r="G20" s="172"/>
      <c r="H20" s="171"/>
      <c r="I20" s="203"/>
      <c r="J20" s="187"/>
      <c r="K20" s="187"/>
      <c r="L20" s="187"/>
      <c r="M20" s="187"/>
      <c r="N20" s="187"/>
      <c r="O20" s="187"/>
      <c r="P20" s="187"/>
      <c r="Q20" s="187"/>
      <c r="R20" s="187"/>
      <c r="S20" s="187"/>
      <c r="T20" s="187"/>
      <c r="U20" s="187"/>
      <c r="V20" s="187"/>
      <c r="W20" s="187"/>
      <c r="X20" s="187"/>
      <c r="Y20" s="187"/>
      <c r="Z20" s="187"/>
      <c r="AA20" s="187"/>
      <c r="AB20" s="187"/>
      <c r="AC20" s="235"/>
    </row>
    <row r="21" customHeight="1" spans="1:29">
      <c r="A21" s="152"/>
      <c r="B21" s="136"/>
      <c r="C21" s="173" t="s">
        <v>61</v>
      </c>
      <c r="D21" s="174" t="s">
        <v>187</v>
      </c>
      <c r="E21" s="175">
        <v>10</v>
      </c>
      <c r="F21" s="175">
        <v>40</v>
      </c>
      <c r="G21" s="175" t="s">
        <v>188</v>
      </c>
      <c r="H21" s="176"/>
      <c r="I21" s="200" t="s">
        <v>189</v>
      </c>
      <c r="J21" s="187"/>
      <c r="K21" s="187"/>
      <c r="L21" s="187"/>
      <c r="M21" s="187"/>
      <c r="N21" s="187"/>
      <c r="O21" s="187"/>
      <c r="P21" s="187"/>
      <c r="Q21" s="187"/>
      <c r="R21" s="187"/>
      <c r="S21" s="187"/>
      <c r="T21" s="187"/>
      <c r="U21" s="187"/>
      <c r="V21" s="187"/>
      <c r="W21" s="187"/>
      <c r="X21" s="187"/>
      <c r="Y21" s="187"/>
      <c r="Z21" s="187"/>
      <c r="AA21" s="187"/>
      <c r="AB21" s="187"/>
      <c r="AC21" s="235"/>
    </row>
    <row r="22" customHeight="1" spans="1:29">
      <c r="A22" s="152"/>
      <c r="B22" s="136"/>
      <c r="C22" s="168"/>
      <c r="D22" s="169"/>
      <c r="E22" s="170"/>
      <c r="F22" s="170"/>
      <c r="G22" s="172"/>
      <c r="H22" s="171"/>
      <c r="I22" s="203"/>
      <c r="J22" s="187"/>
      <c r="K22" s="187"/>
      <c r="L22" s="187"/>
      <c r="M22" s="187"/>
      <c r="N22" s="187"/>
      <c r="O22" s="187"/>
      <c r="P22" s="187"/>
      <c r="Q22" s="187"/>
      <c r="R22" s="187"/>
      <c r="S22" s="187"/>
      <c r="T22" s="187"/>
      <c r="U22" s="187"/>
      <c r="V22" s="187"/>
      <c r="W22" s="187"/>
      <c r="X22" s="187"/>
      <c r="Y22" s="187"/>
      <c r="Z22" s="187"/>
      <c r="AA22" s="187"/>
      <c r="AB22" s="187"/>
      <c r="AC22" s="235"/>
    </row>
    <row r="23" customHeight="1" spans="1:29">
      <c r="A23" s="152"/>
      <c r="B23" s="136"/>
      <c r="C23" s="173" t="s">
        <v>66</v>
      </c>
      <c r="D23" s="174" t="s">
        <v>190</v>
      </c>
      <c r="E23" s="175">
        <v>8</v>
      </c>
      <c r="F23" s="175">
        <v>40</v>
      </c>
      <c r="G23" s="175" t="s">
        <v>191</v>
      </c>
      <c r="H23" s="176"/>
      <c r="I23" s="200" t="s">
        <v>192</v>
      </c>
      <c r="J23" s="201"/>
      <c r="K23" s="201"/>
      <c r="L23" s="201"/>
      <c r="M23" s="201"/>
      <c r="N23" s="201"/>
      <c r="O23" s="187"/>
      <c r="P23" s="187"/>
      <c r="Q23" s="187"/>
      <c r="R23" s="187"/>
      <c r="S23" s="187"/>
      <c r="T23" s="201"/>
      <c r="U23" s="201"/>
      <c r="V23" s="201"/>
      <c r="W23" s="201"/>
      <c r="X23" s="201"/>
      <c r="Y23" s="187"/>
      <c r="Z23" s="187"/>
      <c r="AA23" s="187"/>
      <c r="AB23" s="187"/>
      <c r="AC23" s="235"/>
    </row>
    <row r="24" customHeight="1" spans="1:29">
      <c r="A24" s="152"/>
      <c r="B24" s="136"/>
      <c r="C24" s="168"/>
      <c r="D24" s="169"/>
      <c r="E24" s="170"/>
      <c r="F24" s="170"/>
      <c r="G24" s="170"/>
      <c r="H24" s="171"/>
      <c r="I24" s="203"/>
      <c r="J24" s="187"/>
      <c r="K24" s="187"/>
      <c r="L24" s="187"/>
      <c r="M24" s="187"/>
      <c r="N24" s="187"/>
      <c r="O24" s="201"/>
      <c r="P24" s="201"/>
      <c r="Q24" s="201"/>
      <c r="R24" s="201"/>
      <c r="S24" s="201"/>
      <c r="T24" s="187"/>
      <c r="U24" s="187"/>
      <c r="V24" s="187"/>
      <c r="W24" s="187"/>
      <c r="X24" s="187"/>
      <c r="Y24" s="201"/>
      <c r="Z24" s="201"/>
      <c r="AA24" s="201"/>
      <c r="AB24" s="201"/>
      <c r="AC24" s="236"/>
    </row>
    <row r="25" customHeight="1" spans="1:29">
      <c r="A25" s="152"/>
      <c r="B25" s="136"/>
      <c r="C25" s="173" t="s">
        <v>70</v>
      </c>
      <c r="D25" s="174" t="s">
        <v>193</v>
      </c>
      <c r="E25" s="175">
        <v>10</v>
      </c>
      <c r="F25" s="175">
        <v>10</v>
      </c>
      <c r="G25" s="175" t="s">
        <v>194</v>
      </c>
      <c r="H25" s="176"/>
      <c r="I25" s="200" t="s">
        <v>70</v>
      </c>
      <c r="J25" s="187"/>
      <c r="K25" s="187"/>
      <c r="L25" s="187"/>
      <c r="M25" s="187"/>
      <c r="N25" s="187"/>
      <c r="O25" s="187"/>
      <c r="P25" s="187"/>
      <c r="Q25" s="187"/>
      <c r="R25" s="187"/>
      <c r="S25" s="187"/>
      <c r="T25" s="219"/>
      <c r="U25" s="220"/>
      <c r="V25" s="220"/>
      <c r="W25" s="220"/>
      <c r="X25" s="220"/>
      <c r="Y25" s="220"/>
      <c r="Z25" s="220"/>
      <c r="AA25" s="220"/>
      <c r="AB25" s="220"/>
      <c r="AC25" s="237"/>
    </row>
    <row r="26" customHeight="1" spans="1:29">
      <c r="A26" s="152"/>
      <c r="B26" s="136"/>
      <c r="C26" s="177"/>
      <c r="D26" s="178"/>
      <c r="E26" s="172"/>
      <c r="F26" s="172"/>
      <c r="G26" s="172"/>
      <c r="H26" s="179"/>
      <c r="I26" s="200" t="s">
        <v>44</v>
      </c>
      <c r="J26" s="204"/>
      <c r="K26" s="187"/>
      <c r="L26" s="187"/>
      <c r="M26" s="187"/>
      <c r="N26" s="187"/>
      <c r="O26" s="187"/>
      <c r="P26" s="187"/>
      <c r="Q26" s="187"/>
      <c r="R26" s="187"/>
      <c r="S26" s="187"/>
      <c r="T26" s="221"/>
      <c r="U26" s="222"/>
      <c r="V26" s="222"/>
      <c r="W26" s="222"/>
      <c r="X26" s="222"/>
      <c r="Y26" s="222"/>
      <c r="Z26" s="222"/>
      <c r="AA26" s="222"/>
      <c r="AB26" s="222"/>
      <c r="AC26" s="238"/>
    </row>
    <row r="27" customHeight="1" spans="1:29">
      <c r="A27" s="152"/>
      <c r="B27" s="180" t="s">
        <v>195</v>
      </c>
      <c r="C27" s="181"/>
      <c r="D27" s="181"/>
      <c r="E27" s="181"/>
      <c r="F27" s="181"/>
      <c r="G27" s="181"/>
      <c r="H27" s="181"/>
      <c r="I27" s="205"/>
      <c r="J27" s="206"/>
      <c r="K27" s="206"/>
      <c r="L27" s="206"/>
      <c r="M27" s="206"/>
      <c r="N27" s="206"/>
      <c r="O27" s="206"/>
      <c r="P27" s="206"/>
      <c r="Q27" s="206"/>
      <c r="R27" s="206"/>
      <c r="S27" s="206"/>
      <c r="T27" s="206"/>
      <c r="U27" s="206"/>
      <c r="V27" s="206"/>
      <c r="W27" s="206"/>
      <c r="X27" s="206"/>
      <c r="Y27" s="206"/>
      <c r="Z27" s="206"/>
      <c r="AA27" s="206"/>
      <c r="AB27" s="206"/>
      <c r="AC27" s="239"/>
    </row>
    <row r="28" customHeight="1" spans="1:29">
      <c r="A28" s="152"/>
      <c r="B28" s="182" t="s">
        <v>72</v>
      </c>
      <c r="C28" s="166" t="s">
        <v>58</v>
      </c>
      <c r="D28" s="166" t="s">
        <v>184</v>
      </c>
      <c r="E28" s="166">
        <v>10</v>
      </c>
      <c r="F28" s="166">
        <v>40</v>
      </c>
      <c r="G28" s="166" t="s">
        <v>196</v>
      </c>
      <c r="H28" s="167"/>
      <c r="I28" s="207" t="s">
        <v>113</v>
      </c>
      <c r="J28" s="208"/>
      <c r="K28" s="199"/>
      <c r="L28" s="199"/>
      <c r="M28" s="199"/>
      <c r="N28" s="199"/>
      <c r="O28" s="199"/>
      <c r="P28" s="199"/>
      <c r="Q28" s="199"/>
      <c r="R28" s="199"/>
      <c r="S28" s="199"/>
      <c r="T28" s="199"/>
      <c r="U28" s="199"/>
      <c r="V28" s="199"/>
      <c r="W28" s="199"/>
      <c r="X28" s="199"/>
      <c r="Y28" s="199"/>
      <c r="Z28" s="199"/>
      <c r="AA28" s="199"/>
      <c r="AB28" s="199"/>
      <c r="AC28" s="234"/>
    </row>
    <row r="29" customHeight="1" spans="1:29">
      <c r="A29" s="152"/>
      <c r="B29" s="144"/>
      <c r="C29" s="172"/>
      <c r="D29" s="172"/>
      <c r="E29" s="172"/>
      <c r="F29" s="172"/>
      <c r="G29" s="172"/>
      <c r="H29" s="179"/>
      <c r="I29" s="209"/>
      <c r="J29" s="173"/>
      <c r="K29" s="175"/>
      <c r="L29" s="175"/>
      <c r="M29" s="175"/>
      <c r="N29" s="175"/>
      <c r="O29" s="175"/>
      <c r="P29" s="175"/>
      <c r="Q29" s="175"/>
      <c r="R29" s="175"/>
      <c r="S29" s="223"/>
      <c r="T29" s="224"/>
      <c r="U29" s="224"/>
      <c r="V29" s="224"/>
      <c r="W29" s="224"/>
      <c r="X29" s="224"/>
      <c r="Y29" s="224"/>
      <c r="Z29" s="224"/>
      <c r="AA29" s="224"/>
      <c r="AB29" s="224"/>
      <c r="AC29" s="240"/>
    </row>
    <row r="30" customHeight="1" spans="1:29">
      <c r="A30" s="152"/>
      <c r="B30" s="144"/>
      <c r="C30" s="175" t="s">
        <v>61</v>
      </c>
      <c r="D30" s="175" t="s">
        <v>197</v>
      </c>
      <c r="E30" s="175">
        <v>10</v>
      </c>
      <c r="F30" s="175">
        <v>40</v>
      </c>
      <c r="G30" s="175" t="s">
        <v>198</v>
      </c>
      <c r="H30" s="176"/>
      <c r="I30" s="200" t="s">
        <v>61</v>
      </c>
      <c r="J30" s="204"/>
      <c r="K30" s="187"/>
      <c r="L30" s="187"/>
      <c r="M30" s="187"/>
      <c r="N30" s="187"/>
      <c r="O30" s="187"/>
      <c r="P30" s="187"/>
      <c r="Q30" s="187"/>
      <c r="R30" s="187"/>
      <c r="S30" s="187"/>
      <c r="T30" s="187"/>
      <c r="U30" s="187"/>
      <c r="V30" s="187"/>
      <c r="W30" s="187"/>
      <c r="X30" s="187"/>
      <c r="Y30" s="187"/>
      <c r="Z30" s="187"/>
      <c r="AA30" s="187"/>
      <c r="AB30" s="187"/>
      <c r="AC30" s="235"/>
    </row>
    <row r="31" customHeight="1" spans="1:29">
      <c r="A31" s="152"/>
      <c r="B31" s="144"/>
      <c r="C31" s="172"/>
      <c r="D31" s="172"/>
      <c r="E31" s="172"/>
      <c r="F31" s="172"/>
      <c r="G31" s="172"/>
      <c r="H31" s="179"/>
      <c r="I31" s="209"/>
      <c r="J31" s="173"/>
      <c r="K31" s="175"/>
      <c r="L31" s="175"/>
      <c r="M31" s="175"/>
      <c r="N31" s="175"/>
      <c r="O31" s="175"/>
      <c r="P31" s="175"/>
      <c r="Q31" s="175"/>
      <c r="R31" s="175"/>
      <c r="S31" s="187"/>
      <c r="T31" s="224"/>
      <c r="U31" s="224"/>
      <c r="V31" s="224"/>
      <c r="W31" s="224"/>
      <c r="X31" s="224"/>
      <c r="Y31" s="224"/>
      <c r="Z31" s="224"/>
      <c r="AA31" s="224"/>
      <c r="AB31" s="224"/>
      <c r="AC31" s="241"/>
    </row>
    <row r="32" customHeight="1" spans="1:29">
      <c r="A32" s="152"/>
      <c r="B32" s="144"/>
      <c r="C32" s="175" t="s">
        <v>74</v>
      </c>
      <c r="D32" s="175" t="s">
        <v>199</v>
      </c>
      <c r="E32" s="175">
        <v>10</v>
      </c>
      <c r="F32" s="175">
        <v>30</v>
      </c>
      <c r="G32" s="175" t="s">
        <v>200</v>
      </c>
      <c r="H32" s="183"/>
      <c r="I32" s="200" t="s">
        <v>74</v>
      </c>
      <c r="J32" s="201"/>
      <c r="K32" s="201"/>
      <c r="L32" s="201"/>
      <c r="M32" s="187"/>
      <c r="N32" s="187"/>
      <c r="O32" s="187"/>
      <c r="P32" s="201"/>
      <c r="Q32" s="201"/>
      <c r="R32" s="201"/>
      <c r="S32" s="187"/>
      <c r="T32" s="187"/>
      <c r="U32" s="187"/>
      <c r="V32" s="201"/>
      <c r="W32" s="201"/>
      <c r="X32" s="201"/>
      <c r="Y32" s="187"/>
      <c r="Z32" s="187"/>
      <c r="AA32" s="187"/>
      <c r="AB32" s="220"/>
      <c r="AC32" s="237"/>
    </row>
    <row r="33" customHeight="1" spans="1:29">
      <c r="A33" s="152"/>
      <c r="B33" s="144"/>
      <c r="C33" s="172"/>
      <c r="D33" s="172"/>
      <c r="E33" s="172"/>
      <c r="F33" s="172"/>
      <c r="G33" s="172"/>
      <c r="H33" s="184"/>
      <c r="I33" s="209"/>
      <c r="J33" s="187"/>
      <c r="K33" s="187"/>
      <c r="L33" s="187"/>
      <c r="M33" s="201"/>
      <c r="N33" s="201"/>
      <c r="O33" s="201"/>
      <c r="P33" s="187"/>
      <c r="Q33" s="187"/>
      <c r="R33" s="187"/>
      <c r="S33" s="201"/>
      <c r="T33" s="201"/>
      <c r="U33" s="201"/>
      <c r="V33" s="222"/>
      <c r="W33" s="222"/>
      <c r="X33" s="222"/>
      <c r="Y33" s="222"/>
      <c r="Z33" s="222"/>
      <c r="AA33" s="222"/>
      <c r="AB33" s="222"/>
      <c r="AC33" s="238"/>
    </row>
    <row r="34" customHeight="1" spans="1:29">
      <c r="A34" s="152"/>
      <c r="B34" s="144"/>
      <c r="C34" s="175" t="s">
        <v>76</v>
      </c>
      <c r="D34" s="170" t="s">
        <v>201</v>
      </c>
      <c r="E34" s="175">
        <v>10</v>
      </c>
      <c r="F34" s="170">
        <v>40</v>
      </c>
      <c r="G34" s="175" t="s">
        <v>202</v>
      </c>
      <c r="H34" s="185"/>
      <c r="I34" s="209" t="s">
        <v>79</v>
      </c>
      <c r="J34" s="210"/>
      <c r="K34" s="210"/>
      <c r="L34" s="201"/>
      <c r="M34" s="201"/>
      <c r="N34" s="211"/>
      <c r="O34" s="211"/>
      <c r="P34" s="201"/>
      <c r="Q34" s="201"/>
      <c r="R34" s="211"/>
      <c r="S34" s="211"/>
      <c r="T34" s="201"/>
      <c r="U34" s="201"/>
      <c r="V34" s="210"/>
      <c r="W34" s="210"/>
      <c r="X34" s="201"/>
      <c r="Y34" s="201"/>
      <c r="Z34" s="211"/>
      <c r="AA34" s="211"/>
      <c r="AB34" s="201"/>
      <c r="AC34" s="242"/>
    </row>
    <row r="35" customHeight="1" spans="1:29">
      <c r="A35" s="152"/>
      <c r="B35" s="144"/>
      <c r="C35" s="170"/>
      <c r="D35" s="170"/>
      <c r="E35" s="170"/>
      <c r="F35" s="170"/>
      <c r="G35" s="170"/>
      <c r="H35" s="185"/>
      <c r="I35" s="202" t="s">
        <v>80</v>
      </c>
      <c r="J35" s="210"/>
      <c r="K35" s="210"/>
      <c r="L35" s="201"/>
      <c r="M35" s="201"/>
      <c r="N35" s="211"/>
      <c r="O35" s="211"/>
      <c r="P35" s="201"/>
      <c r="Q35" s="201"/>
      <c r="R35" s="211"/>
      <c r="S35" s="211"/>
      <c r="T35" s="201"/>
      <c r="U35" s="201"/>
      <c r="V35" s="210"/>
      <c r="W35" s="210"/>
      <c r="X35" s="201"/>
      <c r="Y35" s="201"/>
      <c r="Z35" s="211"/>
      <c r="AA35" s="211"/>
      <c r="AB35" s="201"/>
      <c r="AC35" s="243"/>
    </row>
    <row r="36" customHeight="1" spans="1:29">
      <c r="A36" s="152"/>
      <c r="B36" s="144"/>
      <c r="C36" s="170"/>
      <c r="D36" s="170"/>
      <c r="E36" s="170"/>
      <c r="F36" s="170"/>
      <c r="G36" s="170"/>
      <c r="H36" s="185"/>
      <c r="I36" s="202" t="s">
        <v>44</v>
      </c>
      <c r="J36" s="210" t="s">
        <v>203</v>
      </c>
      <c r="K36" s="210"/>
      <c r="L36" s="201"/>
      <c r="M36" s="201"/>
      <c r="N36" s="211"/>
      <c r="O36" s="211"/>
      <c r="P36" s="201"/>
      <c r="Q36" s="201"/>
      <c r="R36" s="211"/>
      <c r="S36" s="211"/>
      <c r="T36" s="201"/>
      <c r="U36" s="201"/>
      <c r="V36" s="210"/>
      <c r="W36" s="210"/>
      <c r="X36" s="201"/>
      <c r="Y36" s="201"/>
      <c r="Z36" s="211"/>
      <c r="AA36" s="211"/>
      <c r="AB36" s="215"/>
      <c r="AC36" s="244"/>
    </row>
    <row r="37" customHeight="1" spans="1:29">
      <c r="A37" s="152"/>
      <c r="B37" s="144"/>
      <c r="C37" s="170"/>
      <c r="D37" s="170"/>
      <c r="E37" s="170"/>
      <c r="F37" s="170"/>
      <c r="G37" s="170"/>
      <c r="H37" s="185"/>
      <c r="I37" s="202" t="s">
        <v>79</v>
      </c>
      <c r="J37" s="201"/>
      <c r="K37" s="201"/>
      <c r="L37" s="211"/>
      <c r="M37" s="211"/>
      <c r="N37" s="201"/>
      <c r="O37" s="201"/>
      <c r="P37" s="211"/>
      <c r="Q37" s="211"/>
      <c r="R37" s="201"/>
      <c r="S37" s="201"/>
      <c r="T37" s="211"/>
      <c r="U37" s="211"/>
      <c r="V37" s="201"/>
      <c r="W37" s="201"/>
      <c r="X37" s="211"/>
      <c r="Y37" s="211"/>
      <c r="Z37" s="201"/>
      <c r="AA37" s="201"/>
      <c r="AB37" s="211"/>
      <c r="AC37" s="245"/>
    </row>
    <row r="38" customHeight="1" spans="1:29">
      <c r="A38" s="152"/>
      <c r="B38" s="144"/>
      <c r="C38" s="170"/>
      <c r="D38" s="170"/>
      <c r="E38" s="170"/>
      <c r="F38" s="170"/>
      <c r="G38" s="170"/>
      <c r="H38" s="185"/>
      <c r="I38" s="202" t="s">
        <v>80</v>
      </c>
      <c r="J38" s="201"/>
      <c r="K38" s="201"/>
      <c r="L38" s="211"/>
      <c r="M38" s="211"/>
      <c r="N38" s="201"/>
      <c r="O38" s="201"/>
      <c r="P38" s="211"/>
      <c r="Q38" s="211"/>
      <c r="R38" s="201"/>
      <c r="S38" s="201"/>
      <c r="T38" s="211"/>
      <c r="U38" s="211"/>
      <c r="V38" s="201"/>
      <c r="W38" s="201"/>
      <c r="X38" s="211"/>
      <c r="Y38" s="211"/>
      <c r="Z38" s="201"/>
      <c r="AA38" s="201"/>
      <c r="AB38" s="211"/>
      <c r="AC38" s="245"/>
    </row>
    <row r="39" customHeight="1" spans="1:29">
      <c r="A39" s="152"/>
      <c r="B39" s="144"/>
      <c r="C39" s="172"/>
      <c r="D39" s="170"/>
      <c r="E39" s="172"/>
      <c r="F39" s="170"/>
      <c r="G39" s="172"/>
      <c r="H39" s="185"/>
      <c r="I39" s="202" t="s">
        <v>44</v>
      </c>
      <c r="J39" s="201"/>
      <c r="K39" s="201"/>
      <c r="L39" s="211"/>
      <c r="M39" s="211"/>
      <c r="N39" s="201"/>
      <c r="O39" s="201"/>
      <c r="P39" s="211"/>
      <c r="Q39" s="211"/>
      <c r="R39" s="201"/>
      <c r="S39" s="201"/>
      <c r="T39" s="211"/>
      <c r="U39" s="211"/>
      <c r="V39" s="201"/>
      <c r="W39" s="201"/>
      <c r="X39" s="211"/>
      <c r="Y39" s="211"/>
      <c r="Z39" s="201"/>
      <c r="AA39" s="201"/>
      <c r="AB39" s="246"/>
      <c r="AC39" s="245"/>
    </row>
    <row r="40" customHeight="1" spans="1:29">
      <c r="A40" s="152"/>
      <c r="B40" s="141" t="s">
        <v>81</v>
      </c>
      <c r="C40" s="143"/>
      <c r="D40" s="143"/>
      <c r="E40" s="143"/>
      <c r="F40" s="143"/>
      <c r="G40" s="143"/>
      <c r="H40" s="186"/>
      <c r="I40" s="205"/>
      <c r="J40" s="206"/>
      <c r="K40" s="206"/>
      <c r="L40" s="206"/>
      <c r="M40" s="206"/>
      <c r="N40" s="206"/>
      <c r="O40" s="206"/>
      <c r="P40" s="206"/>
      <c r="Q40" s="206"/>
      <c r="R40" s="206"/>
      <c r="S40" s="206"/>
      <c r="T40" s="206"/>
      <c r="U40" s="206"/>
      <c r="V40" s="206"/>
      <c r="W40" s="206"/>
      <c r="X40" s="206"/>
      <c r="Y40" s="206"/>
      <c r="Z40" s="206"/>
      <c r="AA40" s="206"/>
      <c r="AB40" s="206"/>
      <c r="AC40" s="239"/>
    </row>
    <row r="41" customHeight="1" spans="1:29">
      <c r="A41" s="152"/>
      <c r="B41" s="182" t="s">
        <v>204</v>
      </c>
      <c r="C41" s="166" t="s">
        <v>205</v>
      </c>
      <c r="D41" s="166" t="s">
        <v>206</v>
      </c>
      <c r="E41" s="166">
        <v>15</v>
      </c>
      <c r="F41" s="166">
        <v>45</v>
      </c>
      <c r="G41" s="166" t="s">
        <v>207</v>
      </c>
      <c r="H41" s="167"/>
      <c r="I41" s="207" t="s">
        <v>113</v>
      </c>
      <c r="J41" s="208"/>
      <c r="K41" s="199"/>
      <c r="L41" s="199"/>
      <c r="M41" s="199"/>
      <c r="N41" s="199"/>
      <c r="O41" s="199"/>
      <c r="P41" s="199"/>
      <c r="Q41" s="199"/>
      <c r="R41" s="199"/>
      <c r="S41" s="199"/>
      <c r="T41" s="199"/>
      <c r="U41" s="199"/>
      <c r="V41" s="199"/>
      <c r="W41" s="199"/>
      <c r="X41" s="199"/>
      <c r="Y41" s="199"/>
      <c r="Z41" s="199"/>
      <c r="AA41" s="199"/>
      <c r="AB41" s="199"/>
      <c r="AC41" s="234"/>
    </row>
    <row r="42" customHeight="1" spans="1:29">
      <c r="A42" s="152"/>
      <c r="B42" s="144"/>
      <c r="C42" s="170"/>
      <c r="D42" s="170"/>
      <c r="E42" s="170"/>
      <c r="F42" s="170"/>
      <c r="G42" s="170"/>
      <c r="H42" s="171"/>
      <c r="I42" s="203"/>
      <c r="J42" s="177"/>
      <c r="K42" s="172"/>
      <c r="L42" s="172"/>
      <c r="M42" s="172"/>
      <c r="N42" s="172"/>
      <c r="O42" s="172"/>
      <c r="P42" s="172"/>
      <c r="Q42" s="172"/>
      <c r="R42" s="172"/>
      <c r="S42" s="172"/>
      <c r="T42" s="172"/>
      <c r="U42" s="172"/>
      <c r="V42" s="172"/>
      <c r="W42" s="172"/>
      <c r="X42" s="172"/>
      <c r="Y42" s="172"/>
      <c r="Z42" s="172"/>
      <c r="AA42" s="172"/>
      <c r="AB42" s="172"/>
      <c r="AC42" s="247"/>
    </row>
    <row r="43" customHeight="1" spans="1:29">
      <c r="A43" s="152"/>
      <c r="B43" s="144"/>
      <c r="C43" s="170"/>
      <c r="D43" s="170"/>
      <c r="E43" s="170"/>
      <c r="F43" s="170"/>
      <c r="G43" s="172"/>
      <c r="H43" s="171"/>
      <c r="I43" s="203"/>
      <c r="J43" s="177"/>
      <c r="K43" s="172"/>
      <c r="L43" s="172"/>
      <c r="M43" s="172"/>
      <c r="N43" s="172"/>
      <c r="O43" s="212"/>
      <c r="P43" s="213"/>
      <c r="Q43" s="213"/>
      <c r="R43" s="213"/>
      <c r="S43" s="213"/>
      <c r="T43" s="213"/>
      <c r="U43" s="213"/>
      <c r="V43" s="213"/>
      <c r="W43" s="213"/>
      <c r="X43" s="213"/>
      <c r="Y43" s="213"/>
      <c r="Z43" s="213"/>
      <c r="AA43" s="213"/>
      <c r="AB43" s="213"/>
      <c r="AC43" s="248"/>
    </row>
    <row r="44" customHeight="1" spans="1:29">
      <c r="A44" s="152"/>
      <c r="B44" s="144"/>
      <c r="C44" s="175" t="s">
        <v>208</v>
      </c>
      <c r="D44" s="175" t="s">
        <v>206</v>
      </c>
      <c r="E44" s="175">
        <v>15</v>
      </c>
      <c r="F44" s="175">
        <v>45</v>
      </c>
      <c r="G44" s="175" t="s">
        <v>209</v>
      </c>
      <c r="H44" s="176"/>
      <c r="I44" s="200" t="s">
        <v>61</v>
      </c>
      <c r="J44" s="177"/>
      <c r="K44" s="172"/>
      <c r="L44" s="172"/>
      <c r="M44" s="172"/>
      <c r="N44" s="172"/>
      <c r="O44" s="172"/>
      <c r="P44" s="172"/>
      <c r="Q44" s="172"/>
      <c r="R44" s="172"/>
      <c r="S44" s="172"/>
      <c r="T44" s="172"/>
      <c r="U44" s="172"/>
      <c r="V44" s="172"/>
      <c r="W44" s="172"/>
      <c r="X44" s="172"/>
      <c r="Y44" s="172"/>
      <c r="Z44" s="172"/>
      <c r="AA44" s="172"/>
      <c r="AB44" s="172"/>
      <c r="AC44" s="247"/>
    </row>
    <row r="45" customHeight="1" spans="1:29">
      <c r="A45" s="152"/>
      <c r="B45" s="144"/>
      <c r="C45" s="170"/>
      <c r="D45" s="170"/>
      <c r="E45" s="170"/>
      <c r="F45" s="170"/>
      <c r="G45" s="170"/>
      <c r="H45" s="171"/>
      <c r="I45" s="203"/>
      <c r="J45" s="177"/>
      <c r="K45" s="172"/>
      <c r="L45" s="172"/>
      <c r="M45" s="172"/>
      <c r="N45" s="172"/>
      <c r="O45" s="172"/>
      <c r="P45" s="172"/>
      <c r="Q45" s="172"/>
      <c r="R45" s="172"/>
      <c r="S45" s="172"/>
      <c r="T45" s="172"/>
      <c r="U45" s="172"/>
      <c r="V45" s="172"/>
      <c r="W45" s="172"/>
      <c r="X45" s="172"/>
      <c r="Y45" s="172"/>
      <c r="Z45" s="172"/>
      <c r="AA45" s="172"/>
      <c r="AB45" s="172"/>
      <c r="AC45" s="247"/>
    </row>
    <row r="46" customHeight="1" spans="1:29">
      <c r="A46" s="152"/>
      <c r="B46" s="144"/>
      <c r="C46" s="172"/>
      <c r="D46" s="172"/>
      <c r="E46" s="172"/>
      <c r="F46" s="172"/>
      <c r="G46" s="172"/>
      <c r="H46" s="179"/>
      <c r="I46" s="209"/>
      <c r="J46" s="177"/>
      <c r="K46" s="172"/>
      <c r="L46" s="172"/>
      <c r="M46" s="172"/>
      <c r="N46" s="172"/>
      <c r="O46" s="212"/>
      <c r="P46" s="213"/>
      <c r="Q46" s="213"/>
      <c r="R46" s="213"/>
      <c r="S46" s="213"/>
      <c r="T46" s="213"/>
      <c r="U46" s="213"/>
      <c r="V46" s="213"/>
      <c r="W46" s="213"/>
      <c r="X46" s="213"/>
      <c r="Y46" s="213"/>
      <c r="Z46" s="213"/>
      <c r="AA46" s="213"/>
      <c r="AB46" s="213"/>
      <c r="AC46" s="248"/>
    </row>
    <row r="47" customHeight="1" spans="1:29">
      <c r="A47" s="152"/>
      <c r="B47" s="144"/>
      <c r="C47" s="187" t="s">
        <v>87</v>
      </c>
      <c r="D47" s="188" t="s">
        <v>210</v>
      </c>
      <c r="E47" s="187">
        <v>6</v>
      </c>
      <c r="F47" s="187">
        <v>24</v>
      </c>
      <c r="G47" s="175" t="s">
        <v>207</v>
      </c>
      <c r="H47" s="189"/>
      <c r="I47" s="204" t="s">
        <v>211</v>
      </c>
      <c r="J47" s="187"/>
      <c r="K47" s="187"/>
      <c r="L47" s="187"/>
      <c r="M47" s="187"/>
      <c r="N47" s="187"/>
      <c r="O47" s="187"/>
      <c r="P47" s="187"/>
      <c r="Q47" s="187"/>
      <c r="R47" s="187"/>
      <c r="S47" s="187"/>
      <c r="T47" s="187"/>
      <c r="U47" s="187"/>
      <c r="V47" s="187"/>
      <c r="W47" s="187"/>
      <c r="X47" s="187"/>
      <c r="Y47" s="187"/>
      <c r="Z47" s="187"/>
      <c r="AA47" s="187"/>
      <c r="AB47" s="187"/>
      <c r="AC47" s="235"/>
    </row>
    <row r="48" customHeight="1" spans="1:29">
      <c r="A48" s="152"/>
      <c r="B48" s="144"/>
      <c r="C48" s="187"/>
      <c r="D48" s="190"/>
      <c r="E48" s="187"/>
      <c r="F48" s="187"/>
      <c r="G48" s="172"/>
      <c r="H48" s="189"/>
      <c r="I48" s="204"/>
      <c r="J48" s="177"/>
      <c r="K48" s="172"/>
      <c r="L48" s="172"/>
      <c r="M48" s="172"/>
      <c r="N48" s="212"/>
      <c r="O48" s="213"/>
      <c r="P48" s="213"/>
      <c r="Q48" s="213"/>
      <c r="R48" s="213"/>
      <c r="S48" s="213"/>
      <c r="T48" s="213"/>
      <c r="U48" s="213"/>
      <c r="V48" s="213"/>
      <c r="W48" s="213"/>
      <c r="X48" s="213"/>
      <c r="Y48" s="213"/>
      <c r="Z48" s="213"/>
      <c r="AA48" s="213"/>
      <c r="AB48" s="213"/>
      <c r="AC48" s="248"/>
    </row>
    <row r="49" customHeight="1" spans="1:29">
      <c r="A49" s="152"/>
      <c r="B49" s="144"/>
      <c r="C49" s="175" t="s">
        <v>90</v>
      </c>
      <c r="D49" s="175" t="s">
        <v>199</v>
      </c>
      <c r="E49" s="175">
        <v>10</v>
      </c>
      <c r="F49" s="175">
        <v>50</v>
      </c>
      <c r="G49" s="175" t="s">
        <v>212</v>
      </c>
      <c r="H49" s="176"/>
      <c r="I49" s="200" t="s">
        <v>66</v>
      </c>
      <c r="J49" s="187"/>
      <c r="K49" s="187"/>
      <c r="L49" s="187"/>
      <c r="M49" s="187"/>
      <c r="N49" s="187"/>
      <c r="O49" s="201"/>
      <c r="P49" s="201"/>
      <c r="Q49" s="201"/>
      <c r="R49" s="201"/>
      <c r="S49" s="201"/>
      <c r="T49" s="187"/>
      <c r="U49" s="187"/>
      <c r="V49" s="187"/>
      <c r="W49" s="187"/>
      <c r="X49" s="187"/>
      <c r="Y49" s="201"/>
      <c r="Z49" s="201"/>
      <c r="AA49" s="201"/>
      <c r="AB49" s="201"/>
      <c r="AC49" s="236"/>
    </row>
    <row r="50" customHeight="1" spans="1:29">
      <c r="A50" s="152"/>
      <c r="B50" s="144"/>
      <c r="C50" s="170"/>
      <c r="D50" s="170"/>
      <c r="E50" s="170"/>
      <c r="F50" s="170"/>
      <c r="G50" s="170"/>
      <c r="H50" s="171"/>
      <c r="I50" s="203"/>
      <c r="J50" s="201"/>
      <c r="K50" s="201"/>
      <c r="L50" s="201"/>
      <c r="M50" s="201"/>
      <c r="N50" s="201"/>
      <c r="O50" s="187"/>
      <c r="P50" s="187"/>
      <c r="Q50" s="187"/>
      <c r="R50" s="187"/>
      <c r="S50" s="187"/>
      <c r="T50" s="201"/>
      <c r="U50" s="201"/>
      <c r="V50" s="201"/>
      <c r="W50" s="201"/>
      <c r="X50" s="201"/>
      <c r="Y50" s="187"/>
      <c r="Z50" s="187"/>
      <c r="AA50" s="187"/>
      <c r="AB50" s="187"/>
      <c r="AC50" s="235"/>
    </row>
    <row r="51" customHeight="1" spans="1:29">
      <c r="A51" s="152"/>
      <c r="B51" s="144"/>
      <c r="C51" s="172"/>
      <c r="D51" s="172"/>
      <c r="E51" s="172"/>
      <c r="F51" s="172"/>
      <c r="G51" s="172"/>
      <c r="H51" s="179"/>
      <c r="I51" s="209"/>
      <c r="J51" s="187"/>
      <c r="K51" s="187"/>
      <c r="L51" s="187"/>
      <c r="M51" s="187"/>
      <c r="N51" s="187"/>
      <c r="O51" s="201"/>
      <c r="P51" s="201"/>
      <c r="Q51" s="201"/>
      <c r="R51" s="201"/>
      <c r="S51" s="201"/>
      <c r="T51" s="187"/>
      <c r="U51" s="187"/>
      <c r="V51" s="187"/>
      <c r="W51" s="187"/>
      <c r="X51" s="187"/>
      <c r="Y51" s="187"/>
      <c r="Z51" s="187"/>
      <c r="AA51" s="187"/>
      <c r="AB51" s="187"/>
      <c r="AC51" s="235"/>
    </row>
    <row r="52" customHeight="1" spans="1:29">
      <c r="A52" s="152"/>
      <c r="B52" s="144"/>
      <c r="C52" s="175" t="s">
        <v>213</v>
      </c>
      <c r="D52" s="175" t="s">
        <v>199</v>
      </c>
      <c r="E52" s="175">
        <v>10</v>
      </c>
      <c r="F52" s="175">
        <v>50</v>
      </c>
      <c r="G52" s="175" t="s">
        <v>214</v>
      </c>
      <c r="H52" s="176"/>
      <c r="I52" s="200" t="s">
        <v>92</v>
      </c>
      <c r="J52" s="187"/>
      <c r="K52" s="187"/>
      <c r="L52" s="187"/>
      <c r="M52" s="187"/>
      <c r="N52" s="187"/>
      <c r="O52" s="201"/>
      <c r="P52" s="201"/>
      <c r="Q52" s="201"/>
      <c r="R52" s="201"/>
      <c r="S52" s="201"/>
      <c r="T52" s="187"/>
      <c r="U52" s="187"/>
      <c r="V52" s="187"/>
      <c r="W52" s="187"/>
      <c r="X52" s="187"/>
      <c r="Y52" s="201"/>
      <c r="Z52" s="201"/>
      <c r="AA52" s="201"/>
      <c r="AB52" s="201"/>
      <c r="AC52" s="236"/>
    </row>
    <row r="53" customHeight="1" spans="1:29">
      <c r="A53" s="152"/>
      <c r="B53" s="144"/>
      <c r="C53" s="170"/>
      <c r="D53" s="170"/>
      <c r="E53" s="170"/>
      <c r="F53" s="170"/>
      <c r="G53" s="170"/>
      <c r="H53" s="171"/>
      <c r="I53" s="203"/>
      <c r="J53" s="201"/>
      <c r="K53" s="201"/>
      <c r="L53" s="201"/>
      <c r="M53" s="201"/>
      <c r="N53" s="201"/>
      <c r="O53" s="187"/>
      <c r="P53" s="187"/>
      <c r="Q53" s="187"/>
      <c r="R53" s="187"/>
      <c r="S53" s="187"/>
      <c r="T53" s="201"/>
      <c r="U53" s="201"/>
      <c r="V53" s="201"/>
      <c r="W53" s="201"/>
      <c r="X53" s="201"/>
      <c r="Y53" s="187"/>
      <c r="Z53" s="187"/>
      <c r="AA53" s="187"/>
      <c r="AB53" s="187"/>
      <c r="AC53" s="235"/>
    </row>
    <row r="54" customHeight="1" spans="1:29">
      <c r="A54" s="152"/>
      <c r="B54" s="144"/>
      <c r="C54" s="172"/>
      <c r="D54" s="172"/>
      <c r="E54" s="172"/>
      <c r="F54" s="172"/>
      <c r="G54" s="172"/>
      <c r="H54" s="179"/>
      <c r="I54" s="209"/>
      <c r="J54" s="187"/>
      <c r="K54" s="187"/>
      <c r="L54" s="187"/>
      <c r="M54" s="187"/>
      <c r="N54" s="187"/>
      <c r="O54" s="201"/>
      <c r="P54" s="201"/>
      <c r="Q54" s="201"/>
      <c r="R54" s="201"/>
      <c r="S54" s="201"/>
      <c r="T54" s="225"/>
      <c r="U54" s="225"/>
      <c r="V54" s="225"/>
      <c r="W54" s="225"/>
      <c r="X54" s="225"/>
      <c r="Y54" s="225"/>
      <c r="Z54" s="225"/>
      <c r="AA54" s="225"/>
      <c r="AB54" s="225"/>
      <c r="AC54" s="249"/>
    </row>
    <row r="55" customHeight="1" spans="1:29">
      <c r="A55" s="152"/>
      <c r="B55" s="144"/>
      <c r="C55" s="175" t="s">
        <v>74</v>
      </c>
      <c r="D55" s="175" t="s">
        <v>199</v>
      </c>
      <c r="E55" s="175">
        <v>10</v>
      </c>
      <c r="F55" s="175">
        <v>30</v>
      </c>
      <c r="G55" s="175" t="s">
        <v>215</v>
      </c>
      <c r="H55" s="176"/>
      <c r="I55" s="200" t="s">
        <v>74</v>
      </c>
      <c r="J55" s="201"/>
      <c r="K55" s="201"/>
      <c r="L55" s="201"/>
      <c r="M55" s="187"/>
      <c r="N55" s="187"/>
      <c r="O55" s="187"/>
      <c r="P55" s="201"/>
      <c r="Q55" s="201"/>
      <c r="R55" s="201"/>
      <c r="S55" s="187"/>
      <c r="T55" s="187"/>
      <c r="U55" s="187"/>
      <c r="V55" s="201"/>
      <c r="W55" s="201"/>
      <c r="X55" s="201"/>
      <c r="Y55" s="220"/>
      <c r="Z55" s="220"/>
      <c r="AA55" s="220"/>
      <c r="AB55" s="220"/>
      <c r="AC55" s="237"/>
    </row>
    <row r="56" customHeight="1" spans="1:29">
      <c r="A56" s="152"/>
      <c r="B56" s="144"/>
      <c r="C56" s="170"/>
      <c r="D56" s="170"/>
      <c r="E56" s="170"/>
      <c r="F56" s="170"/>
      <c r="G56" s="172"/>
      <c r="H56" s="171"/>
      <c r="I56" s="203"/>
      <c r="J56" s="211"/>
      <c r="K56" s="211"/>
      <c r="L56" s="211"/>
      <c r="M56" s="201"/>
      <c r="N56" s="201"/>
      <c r="O56" s="201"/>
      <c r="P56" s="211"/>
      <c r="Q56" s="211"/>
      <c r="R56" s="211"/>
      <c r="S56" s="201"/>
      <c r="T56" s="201"/>
      <c r="U56" s="201"/>
      <c r="V56" s="211"/>
      <c r="W56" s="211"/>
      <c r="X56" s="211"/>
      <c r="Y56" s="222"/>
      <c r="Z56" s="222"/>
      <c r="AA56" s="222"/>
      <c r="AB56" s="222"/>
      <c r="AC56" s="238"/>
    </row>
    <row r="57" customHeight="1" spans="1:29">
      <c r="A57" s="152"/>
      <c r="B57" s="144"/>
      <c r="C57" s="175" t="s">
        <v>216</v>
      </c>
      <c r="D57" s="174" t="s">
        <v>217</v>
      </c>
      <c r="E57" s="174">
        <v>10</v>
      </c>
      <c r="F57" s="174">
        <v>50</v>
      </c>
      <c r="G57" s="174" t="s">
        <v>218</v>
      </c>
      <c r="H57" s="176"/>
      <c r="I57" s="202" t="s">
        <v>93</v>
      </c>
      <c r="J57" s="201"/>
      <c r="K57" s="201"/>
      <c r="L57" s="201"/>
      <c r="M57" s="201"/>
      <c r="N57" s="201"/>
      <c r="O57" s="187"/>
      <c r="P57" s="187"/>
      <c r="Q57" s="187"/>
      <c r="R57" s="187"/>
      <c r="S57" s="187"/>
      <c r="T57" s="201"/>
      <c r="U57" s="201"/>
      <c r="V57" s="201"/>
      <c r="W57" s="201"/>
      <c r="X57" s="214"/>
      <c r="Y57" s="187"/>
      <c r="Z57" s="187"/>
      <c r="AA57" s="187"/>
      <c r="AB57" s="187"/>
      <c r="AC57" s="235"/>
    </row>
    <row r="58" customHeight="1" spans="1:29">
      <c r="A58" s="152"/>
      <c r="B58" s="144"/>
      <c r="C58" s="170"/>
      <c r="D58" s="169"/>
      <c r="E58" s="169"/>
      <c r="F58" s="169"/>
      <c r="G58" s="169"/>
      <c r="H58" s="171"/>
      <c r="I58" s="202" t="s">
        <v>44</v>
      </c>
      <c r="J58" s="214"/>
      <c r="K58" s="215"/>
      <c r="L58" s="215"/>
      <c r="M58" s="215"/>
      <c r="N58" s="216"/>
      <c r="O58" s="212"/>
      <c r="P58" s="213"/>
      <c r="Q58" s="213"/>
      <c r="R58" s="213"/>
      <c r="S58" s="204"/>
      <c r="T58" s="214"/>
      <c r="U58" s="215"/>
      <c r="V58" s="215"/>
      <c r="W58" s="215"/>
      <c r="X58" s="215"/>
      <c r="Y58" s="187"/>
      <c r="Z58" s="187"/>
      <c r="AA58" s="187"/>
      <c r="AB58" s="187"/>
      <c r="AC58" s="235"/>
    </row>
    <row r="59" customHeight="1" spans="1:29">
      <c r="A59" s="152"/>
      <c r="B59" s="144"/>
      <c r="C59" s="170"/>
      <c r="D59" s="169"/>
      <c r="E59" s="169"/>
      <c r="F59" s="169"/>
      <c r="G59" s="169"/>
      <c r="H59" s="171"/>
      <c r="I59" s="202" t="s">
        <v>93</v>
      </c>
      <c r="J59" s="187"/>
      <c r="K59" s="187"/>
      <c r="L59" s="187"/>
      <c r="M59" s="187"/>
      <c r="N59" s="187"/>
      <c r="O59" s="201"/>
      <c r="P59" s="201"/>
      <c r="Q59" s="201"/>
      <c r="R59" s="201"/>
      <c r="S59" s="201"/>
      <c r="T59" s="187"/>
      <c r="U59" s="187"/>
      <c r="V59" s="187"/>
      <c r="W59" s="187"/>
      <c r="X59" s="187"/>
      <c r="Y59" s="201"/>
      <c r="Z59" s="201"/>
      <c r="AA59" s="201"/>
      <c r="AB59" s="201"/>
      <c r="AC59" s="236"/>
    </row>
    <row r="60" customHeight="1" spans="1:29">
      <c r="A60" s="152"/>
      <c r="B60" s="144"/>
      <c r="C60" s="170"/>
      <c r="D60" s="169"/>
      <c r="E60" s="169"/>
      <c r="F60" s="169"/>
      <c r="G60" s="169"/>
      <c r="H60" s="171"/>
      <c r="I60" s="202" t="s">
        <v>44</v>
      </c>
      <c r="J60" s="187"/>
      <c r="K60" s="187"/>
      <c r="L60" s="187"/>
      <c r="M60" s="187"/>
      <c r="N60" s="187"/>
      <c r="O60" s="201"/>
      <c r="P60" s="201"/>
      <c r="Q60" s="201"/>
      <c r="R60" s="201"/>
      <c r="S60" s="201"/>
      <c r="T60" s="187"/>
      <c r="U60" s="187"/>
      <c r="V60" s="187"/>
      <c r="W60" s="187"/>
      <c r="X60" s="187"/>
      <c r="Y60" s="201"/>
      <c r="Z60" s="201"/>
      <c r="AA60" s="201"/>
      <c r="AB60" s="201"/>
      <c r="AC60" s="236"/>
    </row>
    <row r="61" customHeight="1" spans="1:29">
      <c r="A61" s="152"/>
      <c r="B61" s="144"/>
      <c r="C61" s="170"/>
      <c r="D61" s="169"/>
      <c r="E61" s="169"/>
      <c r="F61" s="169"/>
      <c r="G61" s="169"/>
      <c r="H61" s="171"/>
      <c r="I61" s="202" t="s">
        <v>93</v>
      </c>
      <c r="J61" s="217"/>
      <c r="K61" s="217"/>
      <c r="L61" s="217"/>
      <c r="M61" s="217"/>
      <c r="N61" s="217"/>
      <c r="O61" s="211"/>
      <c r="P61" s="211"/>
      <c r="Q61" s="211"/>
      <c r="R61" s="211"/>
      <c r="S61" s="211"/>
      <c r="T61" s="226"/>
      <c r="U61" s="226"/>
      <c r="V61" s="226"/>
      <c r="W61" s="226"/>
      <c r="X61" s="226"/>
      <c r="Y61" s="226"/>
      <c r="Z61" s="226"/>
      <c r="AA61" s="226"/>
      <c r="AB61" s="226"/>
      <c r="AC61" s="250"/>
    </row>
    <row r="62" customHeight="1" spans="1:29">
      <c r="A62" s="152"/>
      <c r="B62" s="144"/>
      <c r="C62" s="170"/>
      <c r="D62" s="169"/>
      <c r="E62" s="169"/>
      <c r="F62" s="169"/>
      <c r="G62" s="178"/>
      <c r="H62" s="171"/>
      <c r="I62" s="202" t="s">
        <v>44</v>
      </c>
      <c r="J62" s="217"/>
      <c r="K62" s="217"/>
      <c r="L62" s="217"/>
      <c r="M62" s="217"/>
      <c r="N62" s="217"/>
      <c r="O62" s="211"/>
      <c r="P62" s="211"/>
      <c r="Q62" s="211"/>
      <c r="R62" s="211"/>
      <c r="S62" s="211"/>
      <c r="T62" s="227"/>
      <c r="U62" s="227"/>
      <c r="V62" s="227"/>
      <c r="W62" s="227"/>
      <c r="X62" s="227"/>
      <c r="Y62" s="227"/>
      <c r="Z62" s="227"/>
      <c r="AA62" s="227"/>
      <c r="AB62" s="227"/>
      <c r="AC62" s="251"/>
    </row>
    <row r="63" customHeight="1" spans="1:29">
      <c r="A63" s="152"/>
      <c r="B63" s="144"/>
      <c r="C63" s="187" t="s">
        <v>219</v>
      </c>
      <c r="D63" s="187" t="s">
        <v>220</v>
      </c>
      <c r="E63" s="187">
        <v>6</v>
      </c>
      <c r="F63" s="187">
        <v>24</v>
      </c>
      <c r="G63" s="175" t="s">
        <v>221</v>
      </c>
      <c r="H63" s="189"/>
      <c r="I63" s="204" t="s">
        <v>99</v>
      </c>
      <c r="J63" s="201"/>
      <c r="K63" s="201"/>
      <c r="L63" s="187"/>
      <c r="M63" s="187"/>
      <c r="N63" s="201"/>
      <c r="O63" s="201"/>
      <c r="P63" s="187"/>
      <c r="Q63" s="187"/>
      <c r="R63" s="201"/>
      <c r="S63" s="201"/>
      <c r="T63" s="187"/>
      <c r="U63" s="187"/>
      <c r="V63" s="228"/>
      <c r="W63" s="229"/>
      <c r="X63" s="229"/>
      <c r="Y63" s="229"/>
      <c r="Z63" s="229"/>
      <c r="AA63" s="229"/>
      <c r="AB63" s="229"/>
      <c r="AC63" s="252"/>
    </row>
    <row r="64" customHeight="1" spans="1:29">
      <c r="A64" s="152"/>
      <c r="B64" s="144"/>
      <c r="C64" s="187"/>
      <c r="D64" s="187"/>
      <c r="E64" s="187"/>
      <c r="F64" s="187"/>
      <c r="G64" s="170"/>
      <c r="H64" s="189"/>
      <c r="I64" s="204" t="s">
        <v>44</v>
      </c>
      <c r="J64" s="201"/>
      <c r="K64" s="201"/>
      <c r="L64" s="187"/>
      <c r="M64" s="187"/>
      <c r="N64" s="201"/>
      <c r="O64" s="201"/>
      <c r="P64" s="187"/>
      <c r="Q64" s="187"/>
      <c r="R64" s="201"/>
      <c r="S64" s="201"/>
      <c r="T64" s="187"/>
      <c r="U64" s="187"/>
      <c r="V64" s="228"/>
      <c r="W64" s="229"/>
      <c r="X64" s="229"/>
      <c r="Y64" s="229"/>
      <c r="Z64" s="229"/>
      <c r="AA64" s="229"/>
      <c r="AB64" s="229"/>
      <c r="AC64" s="252"/>
    </row>
    <row r="65" customHeight="1" spans="1:29">
      <c r="A65" s="152"/>
      <c r="B65" s="144"/>
      <c r="C65" s="187"/>
      <c r="D65" s="187"/>
      <c r="E65" s="187"/>
      <c r="F65" s="187"/>
      <c r="G65" s="170"/>
      <c r="H65" s="189"/>
      <c r="I65" s="204" t="s">
        <v>100</v>
      </c>
      <c r="J65" s="187"/>
      <c r="K65" s="187"/>
      <c r="L65" s="201"/>
      <c r="M65" s="201"/>
      <c r="N65" s="187"/>
      <c r="O65" s="187"/>
      <c r="P65" s="201"/>
      <c r="Q65" s="201"/>
      <c r="R65" s="187"/>
      <c r="S65" s="187"/>
      <c r="T65" s="201"/>
      <c r="U65" s="201"/>
      <c r="V65" s="228"/>
      <c r="W65" s="229"/>
      <c r="X65" s="229"/>
      <c r="Y65" s="229"/>
      <c r="Z65" s="229"/>
      <c r="AA65" s="229"/>
      <c r="AB65" s="229"/>
      <c r="AC65" s="252"/>
    </row>
    <row r="66" customHeight="1" spans="1:29">
      <c r="A66" s="152"/>
      <c r="B66" s="144"/>
      <c r="C66" s="187"/>
      <c r="D66" s="187"/>
      <c r="E66" s="187"/>
      <c r="F66" s="187"/>
      <c r="G66" s="172"/>
      <c r="H66" s="189"/>
      <c r="I66" s="204" t="s">
        <v>44</v>
      </c>
      <c r="J66" s="187"/>
      <c r="K66" s="187"/>
      <c r="L66" s="201"/>
      <c r="M66" s="201"/>
      <c r="N66" s="187"/>
      <c r="O66" s="187"/>
      <c r="P66" s="201"/>
      <c r="Q66" s="201"/>
      <c r="R66" s="187"/>
      <c r="S66" s="187"/>
      <c r="T66" s="201"/>
      <c r="U66" s="201"/>
      <c r="V66" s="297"/>
      <c r="W66" s="227"/>
      <c r="X66" s="227"/>
      <c r="Y66" s="227"/>
      <c r="Z66" s="227"/>
      <c r="AA66" s="227"/>
      <c r="AB66" s="227"/>
      <c r="AC66" s="251"/>
    </row>
    <row r="67" customHeight="1" spans="1:29">
      <c r="A67" s="152"/>
      <c r="B67" s="144"/>
      <c r="C67" s="175" t="s">
        <v>101</v>
      </c>
      <c r="D67" s="175" t="s">
        <v>201</v>
      </c>
      <c r="E67" s="175">
        <v>10</v>
      </c>
      <c r="F67" s="175">
        <v>40</v>
      </c>
      <c r="G67" s="175" t="s">
        <v>222</v>
      </c>
      <c r="H67" s="183"/>
      <c r="I67" s="209" t="s">
        <v>223</v>
      </c>
      <c r="J67" s="217"/>
      <c r="K67" s="217"/>
      <c r="L67" s="211"/>
      <c r="M67" s="211"/>
      <c r="N67" s="217"/>
      <c r="O67" s="217"/>
      <c r="P67" s="211"/>
      <c r="Q67" s="211"/>
      <c r="R67" s="217"/>
      <c r="S67" s="217"/>
      <c r="T67" s="211"/>
      <c r="U67" s="211"/>
      <c r="V67" s="217"/>
      <c r="W67" s="217"/>
      <c r="X67" s="211"/>
      <c r="Y67" s="211"/>
      <c r="Z67" s="217"/>
      <c r="AA67" s="217"/>
      <c r="AB67" s="211"/>
      <c r="AC67" s="305"/>
    </row>
    <row r="68" customHeight="1" spans="1:29">
      <c r="A68" s="152"/>
      <c r="B68" s="144"/>
      <c r="C68" s="170"/>
      <c r="D68" s="170"/>
      <c r="E68" s="170"/>
      <c r="F68" s="170"/>
      <c r="G68" s="170"/>
      <c r="H68" s="185"/>
      <c r="I68" s="202" t="s">
        <v>224</v>
      </c>
      <c r="J68" s="217"/>
      <c r="K68" s="217"/>
      <c r="L68" s="211"/>
      <c r="M68" s="211"/>
      <c r="N68" s="211"/>
      <c r="O68" s="211"/>
      <c r="P68" s="217"/>
      <c r="Q68" s="217"/>
      <c r="R68" s="211"/>
      <c r="S68" s="211"/>
      <c r="T68" s="217"/>
      <c r="U68" s="217"/>
      <c r="V68" s="211"/>
      <c r="W68" s="211"/>
      <c r="X68" s="217"/>
      <c r="Y68" s="217"/>
      <c r="Z68" s="211"/>
      <c r="AA68" s="211"/>
      <c r="AB68" s="217"/>
      <c r="AC68" s="306"/>
    </row>
    <row r="69" customHeight="1" spans="1:29">
      <c r="A69" s="152"/>
      <c r="B69" s="144"/>
      <c r="C69" s="170"/>
      <c r="D69" s="170"/>
      <c r="E69" s="170"/>
      <c r="F69" s="170"/>
      <c r="G69" s="172"/>
      <c r="H69" s="185"/>
      <c r="I69" s="202" t="s">
        <v>44</v>
      </c>
      <c r="J69" s="211"/>
      <c r="K69" s="211"/>
      <c r="L69" s="211"/>
      <c r="M69" s="211"/>
      <c r="N69" s="211"/>
      <c r="O69" s="211"/>
      <c r="P69" s="211"/>
      <c r="Q69" s="211"/>
      <c r="R69" s="211"/>
      <c r="S69" s="211"/>
      <c r="T69" s="174"/>
      <c r="U69" s="174"/>
      <c r="V69" s="174"/>
      <c r="W69" s="174"/>
      <c r="X69" s="174"/>
      <c r="Y69" s="174"/>
      <c r="Z69" s="174"/>
      <c r="AA69" s="174"/>
      <c r="AB69" s="211"/>
      <c r="AC69" s="211"/>
    </row>
    <row r="70" customHeight="1" spans="1:29">
      <c r="A70" s="152"/>
      <c r="B70" s="144"/>
      <c r="C70" s="187" t="s">
        <v>102</v>
      </c>
      <c r="D70" s="187" t="s">
        <v>206</v>
      </c>
      <c r="E70" s="187">
        <v>12</v>
      </c>
      <c r="F70" s="187">
        <v>30</v>
      </c>
      <c r="G70" s="175" t="s">
        <v>225</v>
      </c>
      <c r="H70" s="187"/>
      <c r="I70" s="282" t="s">
        <v>103</v>
      </c>
      <c r="J70" s="283"/>
      <c r="K70" s="283"/>
      <c r="L70" s="283"/>
      <c r="M70" s="211"/>
      <c r="N70" s="211"/>
      <c r="O70" s="211"/>
      <c r="P70" s="283"/>
      <c r="Q70" s="283"/>
      <c r="R70" s="283"/>
      <c r="S70" s="298"/>
      <c r="T70" s="299"/>
      <c r="U70" s="299"/>
      <c r="V70" s="300"/>
      <c r="W70" s="300"/>
      <c r="X70" s="300"/>
      <c r="Y70" s="299"/>
      <c r="Z70" s="299"/>
      <c r="AA70" s="299"/>
      <c r="AB70" s="229"/>
      <c r="AC70" s="229"/>
    </row>
    <row r="71" customHeight="1" spans="1:29">
      <c r="A71" s="152"/>
      <c r="B71" s="144"/>
      <c r="C71" s="187"/>
      <c r="D71" s="253"/>
      <c r="E71" s="253"/>
      <c r="F71" s="253"/>
      <c r="G71" s="170"/>
      <c r="H71" s="253"/>
      <c r="I71" s="284" t="s">
        <v>104</v>
      </c>
      <c r="J71" s="211"/>
      <c r="K71" s="211"/>
      <c r="L71" s="283"/>
      <c r="M71" s="283"/>
      <c r="N71" s="211"/>
      <c r="O71" s="211"/>
      <c r="P71" s="283"/>
      <c r="Q71" s="283"/>
      <c r="R71" s="211"/>
      <c r="S71" s="211"/>
      <c r="T71" s="300"/>
      <c r="U71" s="300"/>
      <c r="V71" s="301"/>
      <c r="W71" s="301"/>
      <c r="X71" s="301"/>
      <c r="Y71" s="301"/>
      <c r="Z71" s="301"/>
      <c r="AA71" s="301"/>
      <c r="AB71" s="229"/>
      <c r="AC71" s="229"/>
    </row>
    <row r="72" customHeight="1" spans="1:29">
      <c r="A72" s="152"/>
      <c r="B72" s="144"/>
      <c r="C72" s="170" t="s">
        <v>105</v>
      </c>
      <c r="D72" s="170" t="s">
        <v>206</v>
      </c>
      <c r="E72" s="170">
        <v>15</v>
      </c>
      <c r="F72" s="170">
        <v>30</v>
      </c>
      <c r="G72" s="175" t="s">
        <v>226</v>
      </c>
      <c r="H72" s="185"/>
      <c r="I72" s="203" t="s">
        <v>227</v>
      </c>
      <c r="J72" s="204"/>
      <c r="K72" s="187"/>
      <c r="L72" s="187"/>
      <c r="M72" s="187"/>
      <c r="N72" s="187"/>
      <c r="O72" s="187"/>
      <c r="P72" s="187"/>
      <c r="Q72" s="187"/>
      <c r="R72" s="187"/>
      <c r="S72" s="187"/>
      <c r="T72" s="172"/>
      <c r="U72" s="172"/>
      <c r="V72" s="187"/>
      <c r="W72" s="187"/>
      <c r="X72" s="187"/>
      <c r="Y72" s="187"/>
      <c r="Z72" s="187"/>
      <c r="AA72" s="187"/>
      <c r="AB72" s="187"/>
      <c r="AC72" s="187"/>
    </row>
    <row r="73" customHeight="1" spans="1:29">
      <c r="A73" s="152"/>
      <c r="B73" s="144"/>
      <c r="C73" s="172"/>
      <c r="D73" s="172"/>
      <c r="E73" s="172"/>
      <c r="F73" s="172"/>
      <c r="G73" s="172"/>
      <c r="H73" s="184"/>
      <c r="I73" s="209"/>
      <c r="J73" s="204"/>
      <c r="K73" s="187"/>
      <c r="L73" s="187"/>
      <c r="M73" s="187"/>
      <c r="N73" s="187"/>
      <c r="O73" s="187"/>
      <c r="P73" s="187"/>
      <c r="Q73" s="187"/>
      <c r="R73" s="187"/>
      <c r="S73" s="187"/>
      <c r="T73" s="212"/>
      <c r="U73" s="213"/>
      <c r="V73" s="213"/>
      <c r="W73" s="213"/>
      <c r="X73" s="213"/>
      <c r="Y73" s="213"/>
      <c r="Z73" s="213"/>
      <c r="AA73" s="213"/>
      <c r="AB73" s="213"/>
      <c r="AC73" s="248"/>
    </row>
    <row r="74" customHeight="1" spans="1:29">
      <c r="A74" s="152"/>
      <c r="B74" s="144"/>
      <c r="C74" s="174" t="s">
        <v>228</v>
      </c>
      <c r="D74" s="174" t="s">
        <v>107</v>
      </c>
      <c r="E74" s="174">
        <v>20</v>
      </c>
      <c r="F74" s="174">
        <v>20</v>
      </c>
      <c r="G74" s="254" t="s">
        <v>229</v>
      </c>
      <c r="H74" s="183"/>
      <c r="I74" s="173" t="s">
        <v>106</v>
      </c>
      <c r="J74" s="187"/>
      <c r="K74" s="187"/>
      <c r="L74" s="187"/>
      <c r="M74" s="187"/>
      <c r="N74" s="187"/>
      <c r="O74" s="187"/>
      <c r="P74" s="187"/>
      <c r="Q74" s="187"/>
      <c r="R74" s="187"/>
      <c r="S74" s="187"/>
      <c r="T74" s="187"/>
      <c r="U74" s="187"/>
      <c r="V74" s="187"/>
      <c r="W74" s="187"/>
      <c r="X74" s="212"/>
      <c r="Y74" s="224"/>
      <c r="Z74" s="224"/>
      <c r="AA74" s="224"/>
      <c r="AB74" s="224"/>
      <c r="AC74" s="240"/>
    </row>
    <row r="75" customHeight="1" spans="1:29">
      <c r="A75" s="152"/>
      <c r="B75" s="196"/>
      <c r="C75" s="174" t="s">
        <v>230</v>
      </c>
      <c r="D75" s="174" t="s">
        <v>109</v>
      </c>
      <c r="E75" s="174">
        <v>20</v>
      </c>
      <c r="F75" s="174">
        <v>20</v>
      </c>
      <c r="G75" s="254" t="s">
        <v>229</v>
      </c>
      <c r="H75" s="183"/>
      <c r="I75" s="173" t="s">
        <v>108</v>
      </c>
      <c r="J75" s="187"/>
      <c r="K75" s="187"/>
      <c r="L75" s="187"/>
      <c r="M75" s="187"/>
      <c r="N75" s="187"/>
      <c r="O75" s="187"/>
      <c r="P75" s="187"/>
      <c r="Q75" s="187"/>
      <c r="R75" s="187"/>
      <c r="S75" s="187"/>
      <c r="T75" s="187"/>
      <c r="U75" s="187"/>
      <c r="V75" s="187"/>
      <c r="W75" s="187"/>
      <c r="X75" s="212"/>
      <c r="Y75" s="224"/>
      <c r="Z75" s="224"/>
      <c r="AA75" s="224"/>
      <c r="AB75" s="224"/>
      <c r="AC75" s="240"/>
    </row>
    <row r="76" customHeight="1" spans="1:29">
      <c r="A76" s="180"/>
      <c r="B76" s="141" t="s">
        <v>110</v>
      </c>
      <c r="C76" s="143"/>
      <c r="D76" s="143"/>
      <c r="E76" s="143"/>
      <c r="F76" s="143"/>
      <c r="G76" s="143"/>
      <c r="H76" s="186"/>
      <c r="I76" s="205"/>
      <c r="J76" s="206"/>
      <c r="K76" s="206"/>
      <c r="L76" s="206"/>
      <c r="M76" s="206"/>
      <c r="N76" s="206"/>
      <c r="O76" s="206"/>
      <c r="P76" s="206"/>
      <c r="Q76" s="206"/>
      <c r="R76" s="206"/>
      <c r="S76" s="206"/>
      <c r="T76" s="206"/>
      <c r="U76" s="206"/>
      <c r="V76" s="206"/>
      <c r="W76" s="206"/>
      <c r="X76" s="206"/>
      <c r="Y76" s="307"/>
      <c r="Z76" s="307"/>
      <c r="AA76" s="307"/>
      <c r="AB76" s="307"/>
      <c r="AC76" s="239"/>
    </row>
    <row r="77" customHeight="1" spans="1:29">
      <c r="A77" s="255" t="s">
        <v>231</v>
      </c>
      <c r="B77" s="182" t="s">
        <v>112</v>
      </c>
      <c r="C77" s="166" t="s">
        <v>113</v>
      </c>
      <c r="D77" s="166" t="s">
        <v>232</v>
      </c>
      <c r="E77" s="166">
        <v>15</v>
      </c>
      <c r="F77" s="166">
        <v>45</v>
      </c>
      <c r="G77" s="166" t="s">
        <v>233</v>
      </c>
      <c r="H77" s="256"/>
      <c r="I77" s="207" t="s">
        <v>113</v>
      </c>
      <c r="J77" s="199"/>
      <c r="K77" s="199"/>
      <c r="L77" s="199"/>
      <c r="M77" s="199"/>
      <c r="N77" s="199"/>
      <c r="O77" s="199"/>
      <c r="P77" s="199"/>
      <c r="Q77" s="199"/>
      <c r="R77" s="199"/>
      <c r="S77" s="199"/>
      <c r="T77" s="199"/>
      <c r="U77" s="199"/>
      <c r="V77" s="199"/>
      <c r="W77" s="199"/>
      <c r="X77" s="199"/>
      <c r="Y77" s="199"/>
      <c r="Z77" s="199"/>
      <c r="AA77" s="199"/>
      <c r="AB77" s="199"/>
      <c r="AC77" s="234"/>
    </row>
    <row r="78" customHeight="1" spans="1:29">
      <c r="A78" s="255"/>
      <c r="B78" s="144"/>
      <c r="C78" s="170"/>
      <c r="D78" s="170"/>
      <c r="E78" s="170"/>
      <c r="F78" s="170"/>
      <c r="G78" s="170"/>
      <c r="H78" s="185"/>
      <c r="I78" s="203"/>
      <c r="J78" s="187"/>
      <c r="K78" s="187"/>
      <c r="L78" s="187"/>
      <c r="M78" s="187"/>
      <c r="N78" s="187"/>
      <c r="O78" s="187"/>
      <c r="P78" s="187"/>
      <c r="Q78" s="187"/>
      <c r="R78" s="187"/>
      <c r="S78" s="187"/>
      <c r="T78" s="187"/>
      <c r="U78" s="187"/>
      <c r="V78" s="187"/>
      <c r="W78" s="187"/>
      <c r="X78" s="187"/>
      <c r="Y78" s="187"/>
      <c r="Z78" s="187"/>
      <c r="AA78" s="187"/>
      <c r="AB78" s="187"/>
      <c r="AC78" s="235"/>
    </row>
    <row r="79" customHeight="1" spans="1:29">
      <c r="A79" s="255"/>
      <c r="B79" s="144"/>
      <c r="C79" s="170"/>
      <c r="D79" s="172"/>
      <c r="E79" s="172"/>
      <c r="F79" s="172"/>
      <c r="G79" s="172"/>
      <c r="H79" s="184"/>
      <c r="I79" s="203"/>
      <c r="J79" s="187"/>
      <c r="K79" s="187"/>
      <c r="L79" s="187"/>
      <c r="M79" s="187"/>
      <c r="N79" s="187"/>
      <c r="O79" s="212"/>
      <c r="P79" s="213"/>
      <c r="Q79" s="213"/>
      <c r="R79" s="213"/>
      <c r="S79" s="213"/>
      <c r="T79" s="213"/>
      <c r="U79" s="213"/>
      <c r="V79" s="213"/>
      <c r="W79" s="213"/>
      <c r="X79" s="213"/>
      <c r="Y79" s="213"/>
      <c r="Z79" s="213"/>
      <c r="AA79" s="213"/>
      <c r="AB79" s="213"/>
      <c r="AC79" s="248"/>
    </row>
    <row r="80" customHeight="1" spans="1:29">
      <c r="A80" s="255"/>
      <c r="B80" s="144"/>
      <c r="C80" s="175" t="s">
        <v>61</v>
      </c>
      <c r="D80" s="175" t="s">
        <v>232</v>
      </c>
      <c r="E80" s="175">
        <v>15</v>
      </c>
      <c r="F80" s="175">
        <v>45</v>
      </c>
      <c r="G80" s="175" t="s">
        <v>234</v>
      </c>
      <c r="H80" s="183"/>
      <c r="I80" s="200" t="s">
        <v>61</v>
      </c>
      <c r="J80" s="204"/>
      <c r="K80" s="187"/>
      <c r="L80" s="187"/>
      <c r="M80" s="187"/>
      <c r="N80" s="187"/>
      <c r="O80" s="187"/>
      <c r="P80" s="187"/>
      <c r="Q80" s="187"/>
      <c r="R80" s="187"/>
      <c r="S80" s="187"/>
      <c r="T80" s="187"/>
      <c r="U80" s="187"/>
      <c r="V80" s="187"/>
      <c r="W80" s="187"/>
      <c r="X80" s="187"/>
      <c r="Y80" s="187"/>
      <c r="Z80" s="187"/>
      <c r="AA80" s="187"/>
      <c r="AB80" s="187"/>
      <c r="AC80" s="235"/>
    </row>
    <row r="81" customHeight="1" spans="1:29">
      <c r="A81" s="255"/>
      <c r="B81" s="144"/>
      <c r="C81" s="170"/>
      <c r="D81" s="170"/>
      <c r="E81" s="170"/>
      <c r="F81" s="170"/>
      <c r="G81" s="170"/>
      <c r="H81" s="185"/>
      <c r="I81" s="203"/>
      <c r="J81" s="204"/>
      <c r="K81" s="187"/>
      <c r="L81" s="187"/>
      <c r="M81" s="187"/>
      <c r="N81" s="187"/>
      <c r="O81" s="187"/>
      <c r="P81" s="187"/>
      <c r="Q81" s="187"/>
      <c r="R81" s="187"/>
      <c r="S81" s="187"/>
      <c r="T81" s="187"/>
      <c r="U81" s="187"/>
      <c r="V81" s="187"/>
      <c r="W81" s="187"/>
      <c r="X81" s="187"/>
      <c r="Y81" s="187"/>
      <c r="Z81" s="187"/>
      <c r="AA81" s="187"/>
      <c r="AB81" s="187"/>
      <c r="AC81" s="235"/>
    </row>
    <row r="82" customHeight="1" spans="1:29">
      <c r="A82" s="255"/>
      <c r="B82" s="144"/>
      <c r="C82" s="170"/>
      <c r="D82" s="172"/>
      <c r="E82" s="172"/>
      <c r="F82" s="172"/>
      <c r="G82" s="172"/>
      <c r="H82" s="184"/>
      <c r="I82" s="203"/>
      <c r="J82" s="204"/>
      <c r="K82" s="187"/>
      <c r="L82" s="187"/>
      <c r="M82" s="187"/>
      <c r="N82" s="187"/>
      <c r="O82" s="212"/>
      <c r="P82" s="213"/>
      <c r="Q82" s="213"/>
      <c r="R82" s="213"/>
      <c r="S82" s="213"/>
      <c r="T82" s="213"/>
      <c r="U82" s="213"/>
      <c r="V82" s="213"/>
      <c r="W82" s="213"/>
      <c r="X82" s="213"/>
      <c r="Y82" s="213"/>
      <c r="Z82" s="213"/>
      <c r="AA82" s="213"/>
      <c r="AB82" s="213"/>
      <c r="AC82" s="248"/>
    </row>
    <row r="83" customHeight="1" spans="1:29">
      <c r="A83" s="255"/>
      <c r="B83" s="144"/>
      <c r="C83" s="175" t="s">
        <v>105</v>
      </c>
      <c r="D83" s="175" t="s">
        <v>232</v>
      </c>
      <c r="E83" s="175">
        <v>15</v>
      </c>
      <c r="F83" s="175">
        <v>30</v>
      </c>
      <c r="G83" s="175" t="s">
        <v>235</v>
      </c>
      <c r="H83" s="183"/>
      <c r="I83" s="200" t="s">
        <v>227</v>
      </c>
      <c r="J83" s="204"/>
      <c r="K83" s="187"/>
      <c r="L83" s="187"/>
      <c r="M83" s="187"/>
      <c r="N83" s="187"/>
      <c r="O83" s="187"/>
      <c r="P83" s="187"/>
      <c r="Q83" s="187"/>
      <c r="R83" s="187"/>
      <c r="S83" s="187"/>
      <c r="T83" s="187"/>
      <c r="U83" s="187"/>
      <c r="V83" s="187"/>
      <c r="W83" s="187"/>
      <c r="X83" s="212"/>
      <c r="Y83" s="212"/>
      <c r="Z83" s="187"/>
      <c r="AA83" s="213"/>
      <c r="AB83" s="212"/>
      <c r="AC83" s="235"/>
    </row>
    <row r="84" customHeight="1" spans="1:29">
      <c r="A84" s="255"/>
      <c r="B84" s="144"/>
      <c r="C84" s="170"/>
      <c r="D84" s="172"/>
      <c r="E84" s="172"/>
      <c r="F84" s="172"/>
      <c r="G84" s="172"/>
      <c r="H84" s="184"/>
      <c r="I84" s="203"/>
      <c r="J84" s="204"/>
      <c r="K84" s="187"/>
      <c r="L84" s="187"/>
      <c r="M84" s="187"/>
      <c r="N84" s="187"/>
      <c r="O84" s="187"/>
      <c r="P84" s="187"/>
      <c r="Q84" s="187"/>
      <c r="R84" s="187"/>
      <c r="S84" s="187"/>
      <c r="T84" s="212"/>
      <c r="U84" s="213"/>
      <c r="V84" s="213"/>
      <c r="W84" s="213"/>
      <c r="X84" s="213"/>
      <c r="Y84" s="213"/>
      <c r="Z84" s="213"/>
      <c r="AA84" s="213"/>
      <c r="AB84" s="213"/>
      <c r="AC84" s="248"/>
    </row>
    <row r="85" customHeight="1" spans="1:29">
      <c r="A85" s="255"/>
      <c r="B85" s="144"/>
      <c r="C85" s="187" t="s">
        <v>90</v>
      </c>
      <c r="D85" s="187" t="s">
        <v>236</v>
      </c>
      <c r="E85" s="187">
        <v>10</v>
      </c>
      <c r="F85" s="187">
        <v>50</v>
      </c>
      <c r="G85" s="175" t="s">
        <v>237</v>
      </c>
      <c r="H85" s="257"/>
      <c r="I85" s="202" t="s">
        <v>90</v>
      </c>
      <c r="J85" s="217"/>
      <c r="K85" s="201"/>
      <c r="L85" s="201"/>
      <c r="M85" s="201"/>
      <c r="N85" s="201"/>
      <c r="O85" s="187"/>
      <c r="P85" s="187"/>
      <c r="Q85" s="187"/>
      <c r="R85" s="187"/>
      <c r="S85" s="187"/>
      <c r="T85" s="201"/>
      <c r="U85" s="201"/>
      <c r="V85" s="201"/>
      <c r="W85" s="201"/>
      <c r="X85" s="201"/>
      <c r="Y85" s="187"/>
      <c r="Z85" s="187"/>
      <c r="AA85" s="187"/>
      <c r="AB85" s="187"/>
      <c r="AC85" s="235"/>
    </row>
    <row r="86" customHeight="1" spans="1:29">
      <c r="A86" s="255"/>
      <c r="B86" s="144"/>
      <c r="C86" s="187"/>
      <c r="D86" s="187"/>
      <c r="E86" s="187"/>
      <c r="F86" s="187"/>
      <c r="G86" s="170"/>
      <c r="H86" s="257"/>
      <c r="I86" s="202"/>
      <c r="J86" s="187"/>
      <c r="K86" s="187"/>
      <c r="L86" s="187"/>
      <c r="M86" s="187"/>
      <c r="N86" s="187"/>
      <c r="O86" s="201"/>
      <c r="P86" s="201"/>
      <c r="Q86" s="201"/>
      <c r="R86" s="201"/>
      <c r="S86" s="201"/>
      <c r="T86" s="187"/>
      <c r="U86" s="187"/>
      <c r="V86" s="187"/>
      <c r="W86" s="187"/>
      <c r="X86" s="187"/>
      <c r="Y86" s="201"/>
      <c r="Z86" s="201"/>
      <c r="AA86" s="201"/>
      <c r="AB86" s="201"/>
      <c r="AC86" s="236"/>
    </row>
    <row r="87" customHeight="1" spans="1:29">
      <c r="A87" s="255"/>
      <c r="B87" s="144"/>
      <c r="C87" s="187"/>
      <c r="D87" s="187"/>
      <c r="E87" s="187"/>
      <c r="F87" s="187"/>
      <c r="G87" s="172"/>
      <c r="H87" s="257"/>
      <c r="I87" s="202"/>
      <c r="J87" s="201"/>
      <c r="K87" s="201"/>
      <c r="L87" s="201"/>
      <c r="M87" s="201"/>
      <c r="N87" s="201"/>
      <c r="O87" s="187"/>
      <c r="P87" s="187"/>
      <c r="Q87" s="187"/>
      <c r="R87" s="187"/>
      <c r="S87" s="187"/>
      <c r="T87" s="187"/>
      <c r="U87" s="187"/>
      <c r="V87" s="187"/>
      <c r="W87" s="187"/>
      <c r="X87" s="187"/>
      <c r="Y87" s="187"/>
      <c r="Z87" s="187"/>
      <c r="AA87" s="187"/>
      <c r="AB87" s="187"/>
      <c r="AC87" s="235"/>
    </row>
    <row r="88" customHeight="1" spans="1:29">
      <c r="A88" s="255"/>
      <c r="B88" s="144"/>
      <c r="C88" s="175" t="s">
        <v>238</v>
      </c>
      <c r="D88" s="174" t="s">
        <v>217</v>
      </c>
      <c r="E88" s="174">
        <v>10</v>
      </c>
      <c r="F88" s="174">
        <v>50</v>
      </c>
      <c r="G88" s="174" t="s">
        <v>218</v>
      </c>
      <c r="H88" s="176"/>
      <c r="I88" s="202" t="s">
        <v>93</v>
      </c>
      <c r="J88" s="201"/>
      <c r="K88" s="201"/>
      <c r="L88" s="201"/>
      <c r="M88" s="201"/>
      <c r="N88" s="201"/>
      <c r="O88" s="187"/>
      <c r="P88" s="187"/>
      <c r="Q88" s="187"/>
      <c r="R88" s="187"/>
      <c r="S88" s="187"/>
      <c r="T88" s="201"/>
      <c r="U88" s="201"/>
      <c r="V88" s="201"/>
      <c r="W88" s="201"/>
      <c r="X88" s="201"/>
      <c r="Y88" s="187"/>
      <c r="Z88" s="187"/>
      <c r="AA88" s="187"/>
      <c r="AB88" s="187"/>
      <c r="AC88" s="235"/>
    </row>
    <row r="89" customHeight="1" spans="1:29">
      <c r="A89" s="255"/>
      <c r="B89" s="144"/>
      <c r="C89" s="170"/>
      <c r="D89" s="169"/>
      <c r="E89" s="169"/>
      <c r="F89" s="169"/>
      <c r="G89" s="169"/>
      <c r="H89" s="171"/>
      <c r="I89" s="202" t="s">
        <v>44</v>
      </c>
      <c r="J89" s="201"/>
      <c r="K89" s="201"/>
      <c r="L89" s="201"/>
      <c r="M89" s="201"/>
      <c r="N89" s="201"/>
      <c r="O89" s="187"/>
      <c r="P89" s="187"/>
      <c r="Q89" s="187"/>
      <c r="R89" s="187"/>
      <c r="S89" s="187"/>
      <c r="T89" s="201"/>
      <c r="U89" s="201"/>
      <c r="V89" s="201"/>
      <c r="W89" s="201"/>
      <c r="X89" s="201"/>
      <c r="Y89" s="187"/>
      <c r="Z89" s="187"/>
      <c r="AA89" s="187"/>
      <c r="AB89" s="187"/>
      <c r="AC89" s="235"/>
    </row>
    <row r="90" customHeight="1" spans="1:29">
      <c r="A90" s="255"/>
      <c r="B90" s="144"/>
      <c r="C90" s="170"/>
      <c r="D90" s="169"/>
      <c r="E90" s="169"/>
      <c r="F90" s="169"/>
      <c r="G90" s="169"/>
      <c r="H90" s="171"/>
      <c r="I90" s="202" t="s">
        <v>93</v>
      </c>
      <c r="J90" s="187"/>
      <c r="K90" s="187"/>
      <c r="L90" s="187"/>
      <c r="M90" s="187"/>
      <c r="N90" s="187"/>
      <c r="O90" s="201"/>
      <c r="P90" s="201"/>
      <c r="Q90" s="201"/>
      <c r="R90" s="201"/>
      <c r="S90" s="201"/>
      <c r="T90" s="187"/>
      <c r="U90" s="187"/>
      <c r="V90" s="187"/>
      <c r="W90" s="187"/>
      <c r="X90" s="187"/>
      <c r="Y90" s="201"/>
      <c r="Z90" s="201"/>
      <c r="AA90" s="201"/>
      <c r="AB90" s="201"/>
      <c r="AC90" s="236"/>
    </row>
    <row r="91" customHeight="1" spans="1:29">
      <c r="A91" s="255"/>
      <c r="B91" s="144"/>
      <c r="C91" s="170"/>
      <c r="D91" s="169"/>
      <c r="E91" s="169"/>
      <c r="F91" s="169"/>
      <c r="G91" s="169"/>
      <c r="H91" s="171"/>
      <c r="I91" s="202" t="s">
        <v>44</v>
      </c>
      <c r="J91" s="187"/>
      <c r="K91" s="187"/>
      <c r="L91" s="187"/>
      <c r="M91" s="187"/>
      <c r="N91" s="187"/>
      <c r="O91" s="201"/>
      <c r="P91" s="201"/>
      <c r="Q91" s="201"/>
      <c r="R91" s="201"/>
      <c r="S91" s="201"/>
      <c r="T91" s="187"/>
      <c r="U91" s="187"/>
      <c r="V91" s="187"/>
      <c r="W91" s="187"/>
      <c r="X91" s="187"/>
      <c r="Y91" s="201"/>
      <c r="Z91" s="201"/>
      <c r="AA91" s="201"/>
      <c r="AB91" s="201"/>
      <c r="AC91" s="236"/>
    </row>
    <row r="92" customHeight="1" spans="1:29">
      <c r="A92" s="255"/>
      <c r="B92" s="144"/>
      <c r="C92" s="170"/>
      <c r="D92" s="169"/>
      <c r="E92" s="169"/>
      <c r="F92" s="169"/>
      <c r="G92" s="169"/>
      <c r="H92" s="171"/>
      <c r="I92" s="202" t="s">
        <v>93</v>
      </c>
      <c r="J92" s="217"/>
      <c r="K92" s="217"/>
      <c r="L92" s="217"/>
      <c r="M92" s="217"/>
      <c r="N92" s="217"/>
      <c r="O92" s="211"/>
      <c r="P92" s="211"/>
      <c r="Q92" s="211"/>
      <c r="R92" s="211"/>
      <c r="S92" s="211"/>
      <c r="T92" s="226"/>
      <c r="U92" s="226"/>
      <c r="V92" s="226"/>
      <c r="W92" s="226"/>
      <c r="X92" s="226"/>
      <c r="Y92" s="226"/>
      <c r="Z92" s="226"/>
      <c r="AA92" s="226"/>
      <c r="AB92" s="226"/>
      <c r="AC92" s="250"/>
    </row>
    <row r="93" customHeight="1" spans="1:29">
      <c r="A93" s="255"/>
      <c r="B93" s="144"/>
      <c r="C93" s="170"/>
      <c r="D93" s="169"/>
      <c r="E93" s="169"/>
      <c r="F93" s="169"/>
      <c r="G93" s="178"/>
      <c r="H93" s="171"/>
      <c r="I93" s="202" t="s">
        <v>44</v>
      </c>
      <c r="J93" s="217"/>
      <c r="K93" s="217"/>
      <c r="L93" s="217"/>
      <c r="M93" s="217"/>
      <c r="N93" s="217"/>
      <c r="O93" s="211"/>
      <c r="P93" s="211"/>
      <c r="Q93" s="211"/>
      <c r="R93" s="211"/>
      <c r="S93" s="211"/>
      <c r="T93" s="227"/>
      <c r="U93" s="227"/>
      <c r="V93" s="227"/>
      <c r="W93" s="227"/>
      <c r="X93" s="227"/>
      <c r="Y93" s="227"/>
      <c r="Z93" s="227"/>
      <c r="AA93" s="227"/>
      <c r="AB93" s="227"/>
      <c r="AC93" s="251"/>
    </row>
    <row r="94" customHeight="1" spans="1:29">
      <c r="A94" s="255"/>
      <c r="B94" s="144"/>
      <c r="C94" s="187" t="s">
        <v>239</v>
      </c>
      <c r="D94" s="187" t="s">
        <v>220</v>
      </c>
      <c r="E94" s="187">
        <v>6</v>
      </c>
      <c r="F94" s="187">
        <v>24</v>
      </c>
      <c r="G94" s="175" t="s">
        <v>240</v>
      </c>
      <c r="H94" s="189"/>
      <c r="I94" s="204" t="s">
        <v>99</v>
      </c>
      <c r="J94" s="201"/>
      <c r="K94" s="201"/>
      <c r="L94" s="187"/>
      <c r="M94" s="187"/>
      <c r="N94" s="201"/>
      <c r="O94" s="201"/>
      <c r="P94" s="187"/>
      <c r="Q94" s="187"/>
      <c r="R94" s="201"/>
      <c r="S94" s="201"/>
      <c r="T94" s="187"/>
      <c r="U94" s="187"/>
      <c r="V94" s="228"/>
      <c r="W94" s="229"/>
      <c r="X94" s="229"/>
      <c r="Y94" s="229"/>
      <c r="Z94" s="229"/>
      <c r="AA94" s="229"/>
      <c r="AB94" s="229"/>
      <c r="AC94" s="252"/>
    </row>
    <row r="95" customHeight="1" spans="1:29">
      <c r="A95" s="255"/>
      <c r="B95" s="144"/>
      <c r="C95" s="187"/>
      <c r="D95" s="187"/>
      <c r="E95" s="187"/>
      <c r="F95" s="187"/>
      <c r="G95" s="170"/>
      <c r="H95" s="189"/>
      <c r="I95" s="204" t="s">
        <v>44</v>
      </c>
      <c r="J95" s="201"/>
      <c r="K95" s="201"/>
      <c r="L95" s="187"/>
      <c r="M95" s="187"/>
      <c r="N95" s="201"/>
      <c r="O95" s="201"/>
      <c r="P95" s="187"/>
      <c r="Q95" s="187"/>
      <c r="R95" s="201"/>
      <c r="S95" s="201"/>
      <c r="T95" s="187"/>
      <c r="U95" s="187"/>
      <c r="V95" s="228"/>
      <c r="W95" s="229"/>
      <c r="X95" s="229"/>
      <c r="Y95" s="229"/>
      <c r="Z95" s="229"/>
      <c r="AA95" s="229"/>
      <c r="AB95" s="229"/>
      <c r="AC95" s="252"/>
    </row>
    <row r="96" customHeight="1" spans="1:29">
      <c r="A96" s="255"/>
      <c r="B96" s="144"/>
      <c r="C96" s="187"/>
      <c r="D96" s="187"/>
      <c r="E96" s="187"/>
      <c r="F96" s="187"/>
      <c r="G96" s="170"/>
      <c r="H96" s="189"/>
      <c r="I96" s="204" t="s">
        <v>100</v>
      </c>
      <c r="J96" s="187"/>
      <c r="K96" s="187"/>
      <c r="L96" s="201"/>
      <c r="M96" s="201"/>
      <c r="N96" s="187"/>
      <c r="O96" s="187"/>
      <c r="P96" s="201"/>
      <c r="Q96" s="201"/>
      <c r="R96" s="187"/>
      <c r="S96" s="187"/>
      <c r="T96" s="201"/>
      <c r="U96" s="201"/>
      <c r="V96" s="228"/>
      <c r="W96" s="229"/>
      <c r="X96" s="229"/>
      <c r="Y96" s="229"/>
      <c r="Z96" s="229"/>
      <c r="AA96" s="229"/>
      <c r="AB96" s="229"/>
      <c r="AC96" s="252"/>
    </row>
    <row r="97" customHeight="1" spans="1:29">
      <c r="A97" s="255"/>
      <c r="B97" s="144"/>
      <c r="C97" s="187"/>
      <c r="D97" s="187"/>
      <c r="E97" s="187"/>
      <c r="F97" s="187"/>
      <c r="G97" s="172"/>
      <c r="H97" s="189"/>
      <c r="I97" s="204" t="s">
        <v>44</v>
      </c>
      <c r="J97" s="187"/>
      <c r="K97" s="187"/>
      <c r="L97" s="201"/>
      <c r="M97" s="201"/>
      <c r="N97" s="187"/>
      <c r="O97" s="187"/>
      <c r="P97" s="201"/>
      <c r="Q97" s="201"/>
      <c r="R97" s="187"/>
      <c r="S97" s="187"/>
      <c r="T97" s="201"/>
      <c r="U97" s="201"/>
      <c r="V97" s="297"/>
      <c r="W97" s="227"/>
      <c r="X97" s="227"/>
      <c r="Y97" s="227"/>
      <c r="Z97" s="227"/>
      <c r="AA97" s="227"/>
      <c r="AB97" s="227"/>
      <c r="AC97" s="251"/>
    </row>
    <row r="98" customHeight="1" spans="1:29">
      <c r="A98" s="255"/>
      <c r="B98" s="144"/>
      <c r="C98" s="187" t="s">
        <v>241</v>
      </c>
      <c r="D98" s="187" t="s">
        <v>107</v>
      </c>
      <c r="E98" s="187">
        <v>20</v>
      </c>
      <c r="F98" s="187">
        <v>20</v>
      </c>
      <c r="G98" s="212" t="s">
        <v>242</v>
      </c>
      <c r="H98" s="189"/>
      <c r="I98" s="173" t="s">
        <v>106</v>
      </c>
      <c r="J98" s="187"/>
      <c r="K98" s="187"/>
      <c r="L98" s="187"/>
      <c r="M98" s="187"/>
      <c r="N98" s="187"/>
      <c r="O98" s="187"/>
      <c r="P98" s="187"/>
      <c r="Q98" s="187"/>
      <c r="R98" s="187"/>
      <c r="S98" s="187"/>
      <c r="T98" s="187"/>
      <c r="U98" s="187"/>
      <c r="V98" s="187"/>
      <c r="W98" s="187"/>
      <c r="X98" s="187"/>
      <c r="Y98" s="224"/>
      <c r="Z98" s="224"/>
      <c r="AA98" s="224"/>
      <c r="AB98" s="224"/>
      <c r="AC98" s="240"/>
    </row>
    <row r="99" customHeight="1" spans="1:29">
      <c r="A99" s="255"/>
      <c r="B99" s="144"/>
      <c r="C99" s="187" t="s">
        <v>243</v>
      </c>
      <c r="D99" s="187" t="s">
        <v>109</v>
      </c>
      <c r="E99" s="187">
        <v>20</v>
      </c>
      <c r="F99" s="187">
        <v>20</v>
      </c>
      <c r="G99" s="212" t="s">
        <v>242</v>
      </c>
      <c r="H99" s="189"/>
      <c r="I99" s="173" t="s">
        <v>108</v>
      </c>
      <c r="J99" s="187"/>
      <c r="K99" s="187"/>
      <c r="L99" s="187"/>
      <c r="M99" s="187"/>
      <c r="N99" s="187"/>
      <c r="O99" s="187"/>
      <c r="P99" s="187"/>
      <c r="Q99" s="187"/>
      <c r="R99" s="187"/>
      <c r="S99" s="187"/>
      <c r="T99" s="187"/>
      <c r="U99" s="187"/>
      <c r="V99" s="187"/>
      <c r="W99" s="187"/>
      <c r="X99" s="187"/>
      <c r="Y99" s="224"/>
      <c r="Z99" s="224"/>
      <c r="AA99" s="224"/>
      <c r="AB99" s="224"/>
      <c r="AC99" s="240"/>
    </row>
    <row r="100" customHeight="1" spans="1:29">
      <c r="A100" s="255"/>
      <c r="B100" s="148"/>
      <c r="C100" s="194" t="s">
        <v>119</v>
      </c>
      <c r="D100" s="194"/>
      <c r="E100" s="194"/>
      <c r="F100" s="194"/>
      <c r="G100" s="195"/>
      <c r="H100" s="258"/>
      <c r="I100" s="285"/>
      <c r="J100" s="286"/>
      <c r="K100" s="286"/>
      <c r="L100" s="286"/>
      <c r="M100" s="286"/>
      <c r="N100" s="286"/>
      <c r="O100" s="286"/>
      <c r="P100" s="286"/>
      <c r="Q100" s="286"/>
      <c r="R100" s="286"/>
      <c r="S100" s="286"/>
      <c r="T100" s="286"/>
      <c r="U100" s="286"/>
      <c r="V100" s="286"/>
      <c r="W100" s="286"/>
      <c r="X100" s="286"/>
      <c r="Y100" s="286"/>
      <c r="Z100" s="286"/>
      <c r="AA100" s="286"/>
      <c r="AB100" s="286"/>
      <c r="AC100" s="308"/>
    </row>
    <row r="101" customHeight="1" spans="1:29">
      <c r="A101" s="255"/>
      <c r="B101" s="182" t="s">
        <v>120</v>
      </c>
      <c r="C101" s="166" t="s">
        <v>84</v>
      </c>
      <c r="D101" s="199" t="s">
        <v>244</v>
      </c>
      <c r="E101" s="199">
        <v>6</v>
      </c>
      <c r="F101" s="199">
        <v>12</v>
      </c>
      <c r="G101" s="166" t="s">
        <v>245</v>
      </c>
      <c r="H101" s="256"/>
      <c r="I101" s="197" t="s">
        <v>121</v>
      </c>
      <c r="J101" s="208"/>
      <c r="K101" s="199"/>
      <c r="L101" s="199"/>
      <c r="M101" s="199"/>
      <c r="N101" s="199"/>
      <c r="O101" s="199"/>
      <c r="P101" s="199"/>
      <c r="Q101" s="199"/>
      <c r="R101" s="199"/>
      <c r="S101" s="199"/>
      <c r="T101" s="199"/>
      <c r="U101" s="199"/>
      <c r="V101" s="260"/>
      <c r="W101" s="302"/>
      <c r="X101" s="302"/>
      <c r="Y101" s="302"/>
      <c r="Z101" s="302"/>
      <c r="AA101" s="302"/>
      <c r="AB101" s="302"/>
      <c r="AC101" s="309"/>
    </row>
    <row r="102" customHeight="1" spans="1:29">
      <c r="A102" s="255"/>
      <c r="B102" s="182"/>
      <c r="C102" s="170"/>
      <c r="D102" s="187" t="s">
        <v>246</v>
      </c>
      <c r="E102" s="187">
        <v>6</v>
      </c>
      <c r="F102" s="187">
        <v>12</v>
      </c>
      <c r="G102" s="172"/>
      <c r="H102" s="185"/>
      <c r="I102" s="202" t="s">
        <v>122</v>
      </c>
      <c r="J102" s="177"/>
      <c r="K102" s="172"/>
      <c r="L102" s="172"/>
      <c r="M102" s="172"/>
      <c r="N102" s="172"/>
      <c r="O102" s="172"/>
      <c r="P102" s="172"/>
      <c r="Q102" s="172"/>
      <c r="R102" s="172"/>
      <c r="S102" s="172"/>
      <c r="T102" s="172"/>
      <c r="U102" s="172"/>
      <c r="V102" s="219"/>
      <c r="W102" s="220"/>
      <c r="X102" s="220"/>
      <c r="Y102" s="220"/>
      <c r="Z102" s="220"/>
      <c r="AA102" s="220"/>
      <c r="AB102" s="220"/>
      <c r="AC102" s="237"/>
    </row>
    <row r="103" customHeight="1" spans="1:29">
      <c r="A103" s="255"/>
      <c r="B103" s="182"/>
      <c r="C103" s="175" t="s">
        <v>86</v>
      </c>
      <c r="D103" s="187" t="s">
        <v>247</v>
      </c>
      <c r="E103" s="204">
        <v>6</v>
      </c>
      <c r="F103" s="204">
        <v>12</v>
      </c>
      <c r="G103" s="187" t="s">
        <v>248</v>
      </c>
      <c r="H103" s="183"/>
      <c r="I103" s="202" t="s">
        <v>121</v>
      </c>
      <c r="J103" s="204"/>
      <c r="K103" s="187"/>
      <c r="L103" s="187"/>
      <c r="M103" s="187"/>
      <c r="N103" s="187"/>
      <c r="O103" s="187"/>
      <c r="P103" s="187"/>
      <c r="Q103" s="187"/>
      <c r="R103" s="187"/>
      <c r="S103" s="187"/>
      <c r="T103" s="187"/>
      <c r="U103" s="187"/>
      <c r="V103" s="219"/>
      <c r="W103" s="220"/>
      <c r="X103" s="220"/>
      <c r="Y103" s="220"/>
      <c r="Z103" s="220"/>
      <c r="AA103" s="220"/>
      <c r="AB103" s="220"/>
      <c r="AC103" s="237"/>
    </row>
    <row r="104" customHeight="1" spans="1:29">
      <c r="A104" s="255"/>
      <c r="B104" s="182"/>
      <c r="C104" s="170"/>
      <c r="D104" s="187" t="s">
        <v>249</v>
      </c>
      <c r="E104" s="204">
        <v>6</v>
      </c>
      <c r="F104" s="204">
        <v>12</v>
      </c>
      <c r="G104" s="187" t="s">
        <v>248</v>
      </c>
      <c r="H104" s="185"/>
      <c r="I104" s="202" t="s">
        <v>124</v>
      </c>
      <c r="J104" s="204"/>
      <c r="K104" s="187"/>
      <c r="L104" s="187"/>
      <c r="M104" s="187"/>
      <c r="N104" s="187"/>
      <c r="O104" s="187"/>
      <c r="P104" s="187"/>
      <c r="Q104" s="187"/>
      <c r="R104" s="187"/>
      <c r="S104" s="187"/>
      <c r="T104" s="187"/>
      <c r="U104" s="187"/>
      <c r="V104" s="219"/>
      <c r="W104" s="220"/>
      <c r="X104" s="220"/>
      <c r="Y104" s="220"/>
      <c r="Z104" s="220"/>
      <c r="AA104" s="220"/>
      <c r="AB104" s="220"/>
      <c r="AC104" s="237"/>
    </row>
    <row r="105" customHeight="1" spans="1:29">
      <c r="A105" s="255"/>
      <c r="B105" s="182"/>
      <c r="C105" s="175" t="s">
        <v>105</v>
      </c>
      <c r="D105" s="187" t="s">
        <v>244</v>
      </c>
      <c r="E105" s="204">
        <v>6</v>
      </c>
      <c r="F105" s="204">
        <v>12</v>
      </c>
      <c r="G105" s="187" t="s">
        <v>250</v>
      </c>
      <c r="H105" s="183"/>
      <c r="I105" s="202" t="s">
        <v>121</v>
      </c>
      <c r="J105" s="204"/>
      <c r="K105" s="187"/>
      <c r="L105" s="187"/>
      <c r="M105" s="187"/>
      <c r="N105" s="187"/>
      <c r="O105" s="187"/>
      <c r="P105" s="187"/>
      <c r="Q105" s="187"/>
      <c r="R105" s="187"/>
      <c r="S105" s="187"/>
      <c r="T105" s="187"/>
      <c r="U105" s="187"/>
      <c r="V105" s="219"/>
      <c r="W105" s="220"/>
      <c r="X105" s="220"/>
      <c r="Y105" s="220"/>
      <c r="Z105" s="220"/>
      <c r="AA105" s="220"/>
      <c r="AB105" s="220"/>
      <c r="AC105" s="237"/>
    </row>
    <row r="106" customHeight="1" spans="1:29">
      <c r="A106" s="255"/>
      <c r="B106" s="182"/>
      <c r="C106" s="170"/>
      <c r="D106" s="187" t="s">
        <v>251</v>
      </c>
      <c r="E106" s="204">
        <v>6</v>
      </c>
      <c r="F106" s="204">
        <v>12</v>
      </c>
      <c r="G106" s="187" t="s">
        <v>250</v>
      </c>
      <c r="H106" s="185"/>
      <c r="I106" s="202" t="s">
        <v>124</v>
      </c>
      <c r="J106" s="204"/>
      <c r="K106" s="187"/>
      <c r="L106" s="187"/>
      <c r="M106" s="187"/>
      <c r="N106" s="187"/>
      <c r="O106" s="187"/>
      <c r="P106" s="187"/>
      <c r="Q106" s="187"/>
      <c r="R106" s="187"/>
      <c r="S106" s="187"/>
      <c r="T106" s="187"/>
      <c r="U106" s="187"/>
      <c r="V106" s="219"/>
      <c r="W106" s="220"/>
      <c r="X106" s="220"/>
      <c r="Y106" s="220"/>
      <c r="Z106" s="220"/>
      <c r="AA106" s="220"/>
      <c r="AB106" s="220"/>
      <c r="AC106" s="237"/>
    </row>
    <row r="107" customHeight="1" spans="1:29">
      <c r="A107" s="255"/>
      <c r="B107" s="182"/>
      <c r="C107" s="175" t="s">
        <v>125</v>
      </c>
      <c r="D107" s="187" t="s">
        <v>252</v>
      </c>
      <c r="E107" s="204">
        <v>6</v>
      </c>
      <c r="F107" s="204">
        <v>12</v>
      </c>
      <c r="G107" s="213" t="s">
        <v>253</v>
      </c>
      <c r="H107" s="189"/>
      <c r="I107" s="204" t="s">
        <v>121</v>
      </c>
      <c r="J107" s="187"/>
      <c r="K107" s="187"/>
      <c r="L107" s="187"/>
      <c r="M107" s="187"/>
      <c r="N107" s="187"/>
      <c r="O107" s="187"/>
      <c r="P107" s="187"/>
      <c r="Q107" s="187"/>
      <c r="R107" s="187"/>
      <c r="S107" s="187"/>
      <c r="T107" s="187"/>
      <c r="U107" s="187"/>
      <c r="V107" s="219"/>
      <c r="W107" s="220"/>
      <c r="X107" s="220"/>
      <c r="Y107" s="220"/>
      <c r="Z107" s="220"/>
      <c r="AA107" s="220"/>
      <c r="AB107" s="220"/>
      <c r="AC107" s="237"/>
    </row>
    <row r="108" customHeight="1" spans="1:29">
      <c r="A108" s="255"/>
      <c r="B108" s="182"/>
      <c r="C108" s="170"/>
      <c r="D108" s="187" t="s">
        <v>254</v>
      </c>
      <c r="E108" s="204">
        <v>6</v>
      </c>
      <c r="F108" s="204">
        <v>12</v>
      </c>
      <c r="G108" s="213" t="s">
        <v>253</v>
      </c>
      <c r="H108" s="189"/>
      <c r="I108" s="204" t="s">
        <v>124</v>
      </c>
      <c r="J108" s="187"/>
      <c r="K108" s="187"/>
      <c r="L108" s="187"/>
      <c r="M108" s="187"/>
      <c r="N108" s="187"/>
      <c r="O108" s="187"/>
      <c r="P108" s="187"/>
      <c r="Q108" s="187"/>
      <c r="R108" s="187"/>
      <c r="S108" s="187"/>
      <c r="T108" s="187"/>
      <c r="U108" s="187"/>
      <c r="V108" s="219"/>
      <c r="W108" s="220"/>
      <c r="X108" s="220"/>
      <c r="Y108" s="220"/>
      <c r="Z108" s="220"/>
      <c r="AA108" s="220"/>
      <c r="AB108" s="220"/>
      <c r="AC108" s="237"/>
    </row>
    <row r="109" customHeight="1" spans="1:29">
      <c r="A109" s="255"/>
      <c r="B109" s="182"/>
      <c r="C109" s="187" t="s">
        <v>255</v>
      </c>
      <c r="D109" s="187" t="s">
        <v>128</v>
      </c>
      <c r="E109" s="187">
        <v>10</v>
      </c>
      <c r="F109" s="187">
        <v>10</v>
      </c>
      <c r="G109" s="212" t="s">
        <v>256</v>
      </c>
      <c r="H109" s="189"/>
      <c r="I109" s="173" t="s">
        <v>257</v>
      </c>
      <c r="J109" s="187"/>
      <c r="K109" s="187"/>
      <c r="L109" s="187"/>
      <c r="M109" s="187"/>
      <c r="N109" s="187"/>
      <c r="O109" s="187"/>
      <c r="P109" s="187"/>
      <c r="Q109" s="187"/>
      <c r="R109" s="187"/>
      <c r="S109" s="187"/>
      <c r="T109" s="212"/>
      <c r="U109" s="213"/>
      <c r="V109" s="213"/>
      <c r="W109" s="213"/>
      <c r="X109" s="213"/>
      <c r="Y109" s="213"/>
      <c r="Z109" s="213"/>
      <c r="AA109" s="213"/>
      <c r="AB109" s="213"/>
      <c r="AC109" s="248"/>
    </row>
    <row r="110" customHeight="1" spans="1:29">
      <c r="A110" s="255"/>
      <c r="B110" s="259"/>
      <c r="C110" s="194" t="s">
        <v>129</v>
      </c>
      <c r="D110" s="194"/>
      <c r="E110" s="194"/>
      <c r="F110" s="194"/>
      <c r="G110" s="195"/>
      <c r="H110" s="258"/>
      <c r="I110" s="205"/>
      <c r="J110" s="206"/>
      <c r="K110" s="206"/>
      <c r="L110" s="206"/>
      <c r="M110" s="206"/>
      <c r="N110" s="206"/>
      <c r="O110" s="206"/>
      <c r="P110" s="206"/>
      <c r="Q110" s="206"/>
      <c r="R110" s="206"/>
      <c r="S110" s="206"/>
      <c r="T110" s="206"/>
      <c r="U110" s="206"/>
      <c r="V110" s="206"/>
      <c r="W110" s="206"/>
      <c r="X110" s="206"/>
      <c r="Y110" s="206"/>
      <c r="Z110" s="206"/>
      <c r="AA110" s="206"/>
      <c r="AB110" s="206"/>
      <c r="AC110" s="239"/>
    </row>
    <row r="111" customHeight="1" spans="1:29">
      <c r="A111" s="255"/>
      <c r="B111" s="182" t="s">
        <v>130</v>
      </c>
      <c r="C111" s="166" t="s">
        <v>87</v>
      </c>
      <c r="D111" s="166" t="s">
        <v>258</v>
      </c>
      <c r="E111" s="166">
        <v>6</v>
      </c>
      <c r="F111" s="166">
        <v>12</v>
      </c>
      <c r="G111" s="260" t="s">
        <v>259</v>
      </c>
      <c r="H111" s="167"/>
      <c r="I111" s="197" t="s">
        <v>260</v>
      </c>
      <c r="J111" s="199"/>
      <c r="K111" s="199"/>
      <c r="L111" s="199"/>
      <c r="M111" s="199"/>
      <c r="N111" s="199"/>
      <c r="O111" s="199"/>
      <c r="P111" s="199"/>
      <c r="Q111" s="199"/>
      <c r="R111" s="199"/>
      <c r="S111" s="199"/>
      <c r="T111" s="199"/>
      <c r="U111" s="199"/>
      <c r="V111" s="266"/>
      <c r="W111" s="303"/>
      <c r="X111" s="303"/>
      <c r="Y111" s="303"/>
      <c r="Z111" s="303"/>
      <c r="AA111" s="303"/>
      <c r="AB111" s="303"/>
      <c r="AC111" s="310"/>
    </row>
    <row r="112" customHeight="1" spans="1:29">
      <c r="A112" s="255"/>
      <c r="B112" s="144"/>
      <c r="C112" s="187" t="s">
        <v>125</v>
      </c>
      <c r="D112" s="187" t="s">
        <v>261</v>
      </c>
      <c r="E112" s="187">
        <v>6</v>
      </c>
      <c r="F112" s="187">
        <v>12</v>
      </c>
      <c r="G112" s="212" t="s">
        <v>262</v>
      </c>
      <c r="H112" s="257"/>
      <c r="I112" s="202" t="s">
        <v>260</v>
      </c>
      <c r="J112" s="187"/>
      <c r="K112" s="187"/>
      <c r="L112" s="187"/>
      <c r="M112" s="187"/>
      <c r="N112" s="187"/>
      <c r="O112" s="187"/>
      <c r="P112" s="187"/>
      <c r="Q112" s="187"/>
      <c r="R112" s="187"/>
      <c r="S112" s="187"/>
      <c r="T112" s="187"/>
      <c r="U112" s="187"/>
      <c r="V112" s="223"/>
      <c r="W112" s="225"/>
      <c r="X112" s="225"/>
      <c r="Y112" s="225"/>
      <c r="Z112" s="225"/>
      <c r="AA112" s="225"/>
      <c r="AB112" s="225"/>
      <c r="AC112" s="249"/>
    </row>
    <row r="113" customHeight="1" spans="1:29">
      <c r="A113" s="255"/>
      <c r="B113" s="196"/>
      <c r="C113" s="187" t="s">
        <v>263</v>
      </c>
      <c r="D113" s="187" t="s">
        <v>128</v>
      </c>
      <c r="E113" s="187">
        <v>6</v>
      </c>
      <c r="F113" s="187">
        <v>6</v>
      </c>
      <c r="G113" s="212" t="s">
        <v>264</v>
      </c>
      <c r="H113" s="257"/>
      <c r="I113" s="200" t="s">
        <v>257</v>
      </c>
      <c r="J113" s="175"/>
      <c r="K113" s="175"/>
      <c r="L113" s="175"/>
      <c r="M113" s="175"/>
      <c r="N113" s="175"/>
      <c r="O113" s="175"/>
      <c r="P113" s="220"/>
      <c r="Q113" s="220"/>
      <c r="R113" s="220"/>
      <c r="S113" s="220"/>
      <c r="T113" s="220"/>
      <c r="U113" s="220"/>
      <c r="V113" s="220"/>
      <c r="W113" s="220"/>
      <c r="X113" s="220"/>
      <c r="Y113" s="220"/>
      <c r="Z113" s="220"/>
      <c r="AA113" s="220"/>
      <c r="AB113" s="220"/>
      <c r="AC113" s="237"/>
    </row>
    <row r="114" customHeight="1" spans="1:29">
      <c r="A114" s="255"/>
      <c r="B114" s="261"/>
      <c r="C114" s="195" t="s">
        <v>132</v>
      </c>
      <c r="D114" s="143"/>
      <c r="E114" s="143"/>
      <c r="F114" s="142"/>
      <c r="G114" s="181"/>
      <c r="H114" s="262"/>
      <c r="I114" s="287"/>
      <c r="J114" s="288"/>
      <c r="K114" s="288"/>
      <c r="L114" s="288"/>
      <c r="M114" s="288"/>
      <c r="N114" s="288"/>
      <c r="O114" s="288"/>
      <c r="P114" s="288"/>
      <c r="Q114" s="288"/>
      <c r="R114" s="288"/>
      <c r="S114" s="288"/>
      <c r="T114" s="288"/>
      <c r="U114" s="288"/>
      <c r="V114" s="288"/>
      <c r="W114" s="288"/>
      <c r="X114" s="288"/>
      <c r="Y114" s="288"/>
      <c r="Z114" s="288"/>
      <c r="AA114" s="288"/>
      <c r="AB114" s="288"/>
      <c r="AC114" s="311"/>
    </row>
    <row r="115" customHeight="1" spans="1:29">
      <c r="A115" s="263"/>
      <c r="B115" s="264" t="s">
        <v>133</v>
      </c>
      <c r="C115" s="265" t="s">
        <v>58</v>
      </c>
      <c r="D115" s="265" t="s">
        <v>258</v>
      </c>
      <c r="E115" s="199">
        <v>6</v>
      </c>
      <c r="F115" s="199">
        <v>12</v>
      </c>
      <c r="G115" s="266" t="s">
        <v>265</v>
      </c>
      <c r="H115" s="267"/>
      <c r="I115" s="289" t="s">
        <v>58</v>
      </c>
      <c r="J115" s="172"/>
      <c r="K115" s="172"/>
      <c r="L115" s="172"/>
      <c r="M115" s="172"/>
      <c r="N115" s="172"/>
      <c r="O115" s="172"/>
      <c r="P115" s="172"/>
      <c r="Q115" s="172"/>
      <c r="R115" s="172"/>
      <c r="S115" s="172"/>
      <c r="T115" s="304"/>
      <c r="U115" s="304"/>
      <c r="V115" s="221"/>
      <c r="W115" s="222"/>
      <c r="X115" s="222"/>
      <c r="Y115" s="222"/>
      <c r="Z115" s="222"/>
      <c r="AA115" s="222"/>
      <c r="AB115" s="222"/>
      <c r="AC115" s="238"/>
    </row>
    <row r="116" customHeight="1" spans="1:29">
      <c r="A116" s="263"/>
      <c r="B116" s="268"/>
      <c r="C116" s="158" t="s">
        <v>134</v>
      </c>
      <c r="D116" s="158" t="s">
        <v>199</v>
      </c>
      <c r="E116" s="187">
        <v>4</v>
      </c>
      <c r="F116" s="187">
        <v>20</v>
      </c>
      <c r="G116" s="212" t="s">
        <v>266</v>
      </c>
      <c r="H116" s="257"/>
      <c r="I116" s="290" t="s">
        <v>134</v>
      </c>
      <c r="J116" s="187"/>
      <c r="K116" s="187"/>
      <c r="L116" s="187"/>
      <c r="M116" s="187"/>
      <c r="N116" s="187"/>
      <c r="O116" s="187"/>
      <c r="P116" s="187"/>
      <c r="Q116" s="187"/>
      <c r="R116" s="187"/>
      <c r="S116" s="187"/>
      <c r="T116" s="187"/>
      <c r="U116" s="187"/>
      <c r="V116" s="187"/>
      <c r="W116" s="187"/>
      <c r="X116" s="187"/>
      <c r="Y116" s="187"/>
      <c r="Z116" s="187"/>
      <c r="AA116" s="187"/>
      <c r="AB116" s="187"/>
      <c r="AC116" s="235"/>
    </row>
    <row r="117" customHeight="1" spans="1:29">
      <c r="A117" s="263"/>
      <c r="B117" s="268"/>
      <c r="C117" s="158" t="s">
        <v>267</v>
      </c>
      <c r="D117" s="158" t="s">
        <v>261</v>
      </c>
      <c r="E117" s="187">
        <v>6</v>
      </c>
      <c r="F117" s="187">
        <v>12</v>
      </c>
      <c r="G117" s="212" t="s">
        <v>268</v>
      </c>
      <c r="H117" s="257"/>
      <c r="I117" s="290" t="s">
        <v>267</v>
      </c>
      <c r="J117" s="187"/>
      <c r="K117" s="187"/>
      <c r="L117" s="187"/>
      <c r="M117" s="187"/>
      <c r="N117" s="187"/>
      <c r="O117" s="187"/>
      <c r="P117" s="187"/>
      <c r="Q117" s="187"/>
      <c r="R117" s="187"/>
      <c r="S117" s="187"/>
      <c r="T117" s="187"/>
      <c r="U117" s="187"/>
      <c r="V117" s="223"/>
      <c r="W117" s="225"/>
      <c r="X117" s="225"/>
      <c r="Y117" s="225"/>
      <c r="Z117" s="225"/>
      <c r="AA117" s="225"/>
      <c r="AB117" s="225"/>
      <c r="AC117" s="249"/>
    </row>
    <row r="118" customHeight="1" spans="1:29">
      <c r="A118" s="263"/>
      <c r="B118" s="268"/>
      <c r="C118" s="158" t="s">
        <v>269</v>
      </c>
      <c r="D118" s="158" t="s">
        <v>261</v>
      </c>
      <c r="E118" s="187">
        <v>6</v>
      </c>
      <c r="F118" s="187">
        <v>12</v>
      </c>
      <c r="G118" s="212" t="s">
        <v>270</v>
      </c>
      <c r="H118" s="257"/>
      <c r="I118" s="290" t="s">
        <v>269</v>
      </c>
      <c r="J118" s="187"/>
      <c r="K118" s="187"/>
      <c r="L118" s="187"/>
      <c r="M118" s="187"/>
      <c r="N118" s="187"/>
      <c r="O118" s="187"/>
      <c r="P118" s="187"/>
      <c r="Q118" s="187"/>
      <c r="R118" s="187"/>
      <c r="S118" s="187"/>
      <c r="T118" s="187"/>
      <c r="U118" s="187"/>
      <c r="V118" s="221"/>
      <c r="W118" s="222"/>
      <c r="X118" s="222"/>
      <c r="Y118" s="222"/>
      <c r="Z118" s="222"/>
      <c r="AA118" s="222"/>
      <c r="AB118" s="222"/>
      <c r="AC118" s="238"/>
    </row>
    <row r="119" customHeight="1" spans="1:29">
      <c r="A119" s="263"/>
      <c r="B119" s="269"/>
      <c r="C119" s="161" t="s">
        <v>138</v>
      </c>
      <c r="D119" s="161"/>
      <c r="E119" s="161"/>
      <c r="F119" s="161"/>
      <c r="G119" s="270"/>
      <c r="H119" s="176"/>
      <c r="I119" s="291"/>
      <c r="J119" s="225"/>
      <c r="K119" s="225"/>
      <c r="L119" s="225"/>
      <c r="M119" s="225"/>
      <c r="N119" s="225"/>
      <c r="O119" s="225"/>
      <c r="P119" s="225"/>
      <c r="Q119" s="225"/>
      <c r="R119" s="225"/>
      <c r="S119" s="225"/>
      <c r="T119" s="225"/>
      <c r="U119" s="225"/>
      <c r="V119" s="225"/>
      <c r="W119" s="225"/>
      <c r="X119" s="225"/>
      <c r="Y119" s="225"/>
      <c r="Z119" s="225"/>
      <c r="AA119" s="225"/>
      <c r="AB119" s="225"/>
      <c r="AC119" s="249"/>
    </row>
    <row r="120" customHeight="1" spans="1:29">
      <c r="A120" s="255"/>
      <c r="B120" s="271" t="s">
        <v>140</v>
      </c>
      <c r="C120" s="199" t="s">
        <v>271</v>
      </c>
      <c r="D120" s="199" t="s">
        <v>272</v>
      </c>
      <c r="E120" s="199">
        <v>10</v>
      </c>
      <c r="F120" s="199">
        <v>10</v>
      </c>
      <c r="G120" s="266" t="s">
        <v>273</v>
      </c>
      <c r="H120" s="272"/>
      <c r="I120" s="197" t="s">
        <v>274</v>
      </c>
      <c r="J120" s="208"/>
      <c r="K120" s="199"/>
      <c r="L120" s="199"/>
      <c r="M120" s="199"/>
      <c r="N120" s="199"/>
      <c r="O120" s="199"/>
      <c r="P120" s="199"/>
      <c r="Q120" s="199"/>
      <c r="R120" s="199"/>
      <c r="S120" s="199"/>
      <c r="T120" s="260"/>
      <c r="U120" s="302"/>
      <c r="V120" s="302"/>
      <c r="W120" s="302"/>
      <c r="X120" s="302"/>
      <c r="Y120" s="302"/>
      <c r="Z120" s="302"/>
      <c r="AA120" s="302"/>
      <c r="AB120" s="302"/>
      <c r="AC120" s="309"/>
    </row>
    <row r="121" customHeight="1" spans="1:29">
      <c r="A121" s="255"/>
      <c r="B121" s="273"/>
      <c r="C121" s="175" t="s">
        <v>143</v>
      </c>
      <c r="D121" s="274" t="s">
        <v>275</v>
      </c>
      <c r="E121" s="187">
        <v>10</v>
      </c>
      <c r="F121" s="187">
        <v>10</v>
      </c>
      <c r="G121" s="175" t="s">
        <v>276</v>
      </c>
      <c r="H121" s="184"/>
      <c r="I121" s="209" t="s">
        <v>277</v>
      </c>
      <c r="J121" s="187"/>
      <c r="K121" s="187"/>
      <c r="L121" s="187"/>
      <c r="M121" s="187"/>
      <c r="N121" s="187"/>
      <c r="O121" s="187"/>
      <c r="P121" s="187"/>
      <c r="Q121" s="187"/>
      <c r="R121" s="170"/>
      <c r="S121" s="170"/>
      <c r="T121" s="219"/>
      <c r="U121" s="220"/>
      <c r="V121" s="220"/>
      <c r="W121" s="220"/>
      <c r="X121" s="220"/>
      <c r="Y121" s="220"/>
      <c r="Z121" s="220"/>
      <c r="AA121" s="220"/>
      <c r="AB121" s="220"/>
      <c r="AC121" s="237"/>
    </row>
    <row r="122" customHeight="1" spans="1:29">
      <c r="A122" s="255"/>
      <c r="B122" s="273"/>
      <c r="C122" s="172"/>
      <c r="D122" s="274" t="s">
        <v>278</v>
      </c>
      <c r="E122" s="172">
        <v>10</v>
      </c>
      <c r="F122" s="172">
        <v>10</v>
      </c>
      <c r="G122" s="172"/>
      <c r="H122" s="184"/>
      <c r="I122" s="202" t="s">
        <v>279</v>
      </c>
      <c r="J122" s="187"/>
      <c r="K122" s="187"/>
      <c r="L122" s="187"/>
      <c r="M122" s="187"/>
      <c r="N122" s="187"/>
      <c r="O122" s="187"/>
      <c r="P122" s="187"/>
      <c r="Q122" s="187"/>
      <c r="R122" s="175"/>
      <c r="S122" s="175"/>
      <c r="T122" s="219"/>
      <c r="U122" s="220"/>
      <c r="V122" s="220"/>
      <c r="W122" s="220"/>
      <c r="X122" s="220"/>
      <c r="Y122" s="220"/>
      <c r="Z122" s="220"/>
      <c r="AA122" s="220"/>
      <c r="AB122" s="220"/>
      <c r="AC122" s="237"/>
    </row>
    <row r="123" customHeight="1" spans="1:29">
      <c r="A123" s="255"/>
      <c r="B123" s="273"/>
      <c r="C123" s="175" t="s">
        <v>146</v>
      </c>
      <c r="D123" s="274" t="s">
        <v>258</v>
      </c>
      <c r="E123" s="172">
        <v>10</v>
      </c>
      <c r="F123" s="172">
        <v>20</v>
      </c>
      <c r="G123" s="175" t="s">
        <v>280</v>
      </c>
      <c r="H123" s="184"/>
      <c r="I123" s="202" t="s">
        <v>61</v>
      </c>
      <c r="J123" s="187"/>
      <c r="K123" s="187"/>
      <c r="L123" s="187"/>
      <c r="M123" s="187"/>
      <c r="N123" s="187"/>
      <c r="O123" s="187"/>
      <c r="P123" s="187"/>
      <c r="Q123" s="187"/>
      <c r="R123" s="175"/>
      <c r="S123" s="175"/>
      <c r="T123" s="224"/>
      <c r="U123" s="224"/>
      <c r="V123" s="224"/>
      <c r="W123" s="224"/>
      <c r="X123" s="224"/>
      <c r="Y123" s="224"/>
      <c r="Z123" s="224"/>
      <c r="AA123" s="224"/>
      <c r="AB123" s="224"/>
      <c r="AC123" s="241"/>
    </row>
    <row r="124" customHeight="1" spans="1:29">
      <c r="A124" s="255"/>
      <c r="B124" s="271"/>
      <c r="C124" s="172"/>
      <c r="D124" s="274" t="s">
        <v>281</v>
      </c>
      <c r="E124" s="175">
        <v>10</v>
      </c>
      <c r="F124" s="175">
        <v>20</v>
      </c>
      <c r="G124" s="172"/>
      <c r="H124" s="189"/>
      <c r="I124" s="202" t="s">
        <v>61</v>
      </c>
      <c r="J124" s="201"/>
      <c r="K124" s="201"/>
      <c r="L124" s="187"/>
      <c r="M124" s="187"/>
      <c r="N124" s="201"/>
      <c r="O124" s="201"/>
      <c r="P124" s="187"/>
      <c r="Q124" s="187"/>
      <c r="R124" s="201"/>
      <c r="S124" s="201"/>
      <c r="T124" s="187"/>
      <c r="U124" s="187"/>
      <c r="V124" s="201"/>
      <c r="W124" s="201"/>
      <c r="X124" s="187"/>
      <c r="Y124" s="187"/>
      <c r="Z124" s="201"/>
      <c r="AA124" s="201"/>
      <c r="AB124" s="187"/>
      <c r="AC124" s="235"/>
    </row>
    <row r="125" customHeight="1" spans="1:29">
      <c r="A125" s="255"/>
      <c r="B125" s="275"/>
      <c r="C125" s="194" t="s">
        <v>140</v>
      </c>
      <c r="D125" s="194"/>
      <c r="E125" s="194"/>
      <c r="F125" s="194"/>
      <c r="G125" s="195"/>
      <c r="H125" s="258"/>
      <c r="I125" s="285"/>
      <c r="J125" s="286"/>
      <c r="K125" s="286"/>
      <c r="L125" s="286"/>
      <c r="M125" s="286"/>
      <c r="N125" s="286"/>
      <c r="O125" s="286"/>
      <c r="P125" s="286"/>
      <c r="Q125" s="286"/>
      <c r="R125" s="286"/>
      <c r="S125" s="286"/>
      <c r="T125" s="286"/>
      <c r="U125" s="286"/>
      <c r="V125" s="286"/>
      <c r="W125" s="286"/>
      <c r="X125" s="286"/>
      <c r="Y125" s="286"/>
      <c r="Z125" s="286"/>
      <c r="AA125" s="286"/>
      <c r="AB125" s="286"/>
      <c r="AC125" s="308"/>
    </row>
    <row r="126" customHeight="1" spans="1:29">
      <c r="A126" s="276" t="s">
        <v>150</v>
      </c>
      <c r="B126" s="271" t="s">
        <v>150</v>
      </c>
      <c r="C126" s="277" t="s">
        <v>151</v>
      </c>
      <c r="D126" s="277" t="s">
        <v>152</v>
      </c>
      <c r="E126" s="277">
        <v>5</v>
      </c>
      <c r="F126" s="277">
        <v>5</v>
      </c>
      <c r="G126" s="278" t="s">
        <v>282</v>
      </c>
      <c r="H126" s="272"/>
      <c r="I126" s="292" t="s">
        <v>283</v>
      </c>
      <c r="J126" s="293"/>
      <c r="K126" s="293"/>
      <c r="L126" s="293"/>
      <c r="M126" s="293"/>
      <c r="N126" s="293"/>
      <c r="O126" s="294"/>
      <c r="P126" s="295"/>
      <c r="Q126" s="295"/>
      <c r="R126" s="295"/>
      <c r="S126" s="295"/>
      <c r="T126" s="295"/>
      <c r="U126" s="295"/>
      <c r="V126" s="295"/>
      <c r="W126" s="295"/>
      <c r="X126" s="295"/>
      <c r="Y126" s="295"/>
      <c r="Z126" s="295"/>
      <c r="AA126" s="295"/>
      <c r="AB126" s="295"/>
      <c r="AC126" s="312"/>
    </row>
    <row r="127" customHeight="1" spans="1:29">
      <c r="A127" s="263"/>
      <c r="B127" s="273"/>
      <c r="C127" s="279" t="s">
        <v>153</v>
      </c>
      <c r="D127" s="279" t="s">
        <v>154</v>
      </c>
      <c r="E127" s="279">
        <v>5</v>
      </c>
      <c r="F127" s="279">
        <v>5</v>
      </c>
      <c r="G127" s="280" t="s">
        <v>282</v>
      </c>
      <c r="H127" s="189"/>
      <c r="I127" s="296" t="s">
        <v>284</v>
      </c>
      <c r="J127" s="211"/>
      <c r="K127" s="211"/>
      <c r="L127" s="211"/>
      <c r="M127" s="211"/>
      <c r="N127" s="211"/>
      <c r="O127" s="228"/>
      <c r="P127" s="229"/>
      <c r="Q127" s="229"/>
      <c r="R127" s="229"/>
      <c r="S127" s="229"/>
      <c r="T127" s="229"/>
      <c r="U127" s="229"/>
      <c r="V127" s="229"/>
      <c r="W127" s="229"/>
      <c r="X127" s="229"/>
      <c r="Y127" s="229"/>
      <c r="Z127" s="229"/>
      <c r="AA127" s="229"/>
      <c r="AB127" s="229"/>
      <c r="AC127" s="252"/>
    </row>
    <row r="128" customHeight="1" spans="1:29">
      <c r="A128" s="263"/>
      <c r="B128" s="273"/>
      <c r="C128" s="281" t="s">
        <v>155</v>
      </c>
      <c r="D128" s="281" t="s">
        <v>156</v>
      </c>
      <c r="E128" s="281">
        <v>5</v>
      </c>
      <c r="F128" s="281">
        <v>5</v>
      </c>
      <c r="G128" s="160" t="s">
        <v>285</v>
      </c>
      <c r="H128" s="189"/>
      <c r="I128" s="296" t="s">
        <v>286</v>
      </c>
      <c r="J128" s="211"/>
      <c r="K128" s="211"/>
      <c r="L128" s="211"/>
      <c r="M128" s="211"/>
      <c r="N128" s="211"/>
      <c r="O128" s="228"/>
      <c r="P128" s="229"/>
      <c r="Q128" s="229"/>
      <c r="R128" s="229"/>
      <c r="S128" s="229"/>
      <c r="T128" s="229"/>
      <c r="U128" s="229"/>
      <c r="V128" s="229"/>
      <c r="W128" s="229"/>
      <c r="X128" s="229"/>
      <c r="Y128" s="229"/>
      <c r="Z128" s="229"/>
      <c r="AA128" s="229"/>
      <c r="AB128" s="229"/>
      <c r="AC128" s="252"/>
    </row>
    <row r="129" customHeight="1" spans="1:29">
      <c r="A129" s="263"/>
      <c r="B129" s="273"/>
      <c r="C129" s="313"/>
      <c r="D129" s="313"/>
      <c r="E129" s="313"/>
      <c r="F129" s="313"/>
      <c r="G129" s="154"/>
      <c r="H129" s="189"/>
      <c r="I129" s="296" t="s">
        <v>44</v>
      </c>
      <c r="J129" s="211"/>
      <c r="K129" s="211"/>
      <c r="L129" s="211"/>
      <c r="M129" s="211"/>
      <c r="N129" s="211"/>
      <c r="O129" s="228"/>
      <c r="P129" s="229"/>
      <c r="Q129" s="229"/>
      <c r="R129" s="229"/>
      <c r="S129" s="229"/>
      <c r="T129" s="229"/>
      <c r="U129" s="229"/>
      <c r="V129" s="229"/>
      <c r="W129" s="229"/>
      <c r="X129" s="229"/>
      <c r="Y129" s="229"/>
      <c r="Z129" s="229"/>
      <c r="AA129" s="229"/>
      <c r="AB129" s="229"/>
      <c r="AC129" s="252"/>
    </row>
    <row r="130" customHeight="1" spans="1:29">
      <c r="A130" s="263"/>
      <c r="B130" s="273"/>
      <c r="C130" s="158" t="s">
        <v>157</v>
      </c>
      <c r="D130" s="158" t="s">
        <v>158</v>
      </c>
      <c r="E130" s="158">
        <v>5</v>
      </c>
      <c r="F130" s="158">
        <v>5</v>
      </c>
      <c r="G130" s="280" t="s">
        <v>287</v>
      </c>
      <c r="H130" s="189"/>
      <c r="I130" s="331" t="s">
        <v>157</v>
      </c>
      <c r="J130" s="211"/>
      <c r="K130" s="211"/>
      <c r="L130" s="211"/>
      <c r="M130" s="211"/>
      <c r="N130" s="211"/>
      <c r="O130" s="228"/>
      <c r="P130" s="229"/>
      <c r="Q130" s="229"/>
      <c r="R130" s="229"/>
      <c r="S130" s="229"/>
      <c r="T130" s="229"/>
      <c r="U130" s="229"/>
      <c r="V130" s="229"/>
      <c r="W130" s="229"/>
      <c r="X130" s="229"/>
      <c r="Y130" s="229"/>
      <c r="Z130" s="229"/>
      <c r="AA130" s="229"/>
      <c r="AB130" s="229"/>
      <c r="AC130" s="252"/>
    </row>
    <row r="131" customHeight="1" spans="1:29">
      <c r="A131" s="263"/>
      <c r="B131" s="273"/>
      <c r="C131" s="279" t="s">
        <v>159</v>
      </c>
      <c r="D131" s="279" t="s">
        <v>160</v>
      </c>
      <c r="E131" s="279">
        <v>5</v>
      </c>
      <c r="F131" s="279">
        <v>5</v>
      </c>
      <c r="G131" s="280" t="s">
        <v>288</v>
      </c>
      <c r="H131" s="189"/>
      <c r="I131" s="296" t="s">
        <v>289</v>
      </c>
      <c r="J131" s="211"/>
      <c r="K131" s="211"/>
      <c r="L131" s="211"/>
      <c r="M131" s="211"/>
      <c r="N131" s="211"/>
      <c r="O131" s="297"/>
      <c r="P131" s="227"/>
      <c r="Q131" s="227"/>
      <c r="R131" s="227"/>
      <c r="S131" s="227"/>
      <c r="T131" s="227"/>
      <c r="U131" s="227"/>
      <c r="V131" s="227"/>
      <c r="W131" s="227"/>
      <c r="X131" s="227"/>
      <c r="Y131" s="227"/>
      <c r="Z131" s="227"/>
      <c r="AA131" s="227"/>
      <c r="AB131" s="227"/>
      <c r="AC131" s="251"/>
    </row>
    <row r="132" customHeight="1" spans="1:29">
      <c r="A132" s="314"/>
      <c r="B132" s="315"/>
      <c r="C132" s="195" t="s">
        <v>150</v>
      </c>
      <c r="D132" s="143"/>
      <c r="E132" s="143"/>
      <c r="F132" s="142"/>
      <c r="G132" s="143"/>
      <c r="H132" s="258"/>
      <c r="I132" s="286"/>
      <c r="J132" s="286"/>
      <c r="K132" s="286"/>
      <c r="L132" s="286"/>
      <c r="M132" s="286"/>
      <c r="N132" s="286"/>
      <c r="O132" s="286"/>
      <c r="P132" s="286"/>
      <c r="Q132" s="286"/>
      <c r="R132" s="286"/>
      <c r="S132" s="286"/>
      <c r="T132" s="286"/>
      <c r="U132" s="286"/>
      <c r="V132" s="286"/>
      <c r="W132" s="286"/>
      <c r="X132" s="286"/>
      <c r="Y132" s="286"/>
      <c r="Z132" s="286"/>
      <c r="AA132" s="286"/>
      <c r="AB132" s="286"/>
      <c r="AC132" s="308"/>
    </row>
    <row r="133" customHeight="1" spans="1:29">
      <c r="A133" s="263" t="s">
        <v>290</v>
      </c>
      <c r="B133" s="316" t="s">
        <v>291</v>
      </c>
      <c r="C133" s="317" t="s">
        <v>163</v>
      </c>
      <c r="D133" s="317" t="s">
        <v>63</v>
      </c>
      <c r="E133" s="317">
        <v>6</v>
      </c>
      <c r="F133" s="317">
        <v>6</v>
      </c>
      <c r="G133" s="318" t="s">
        <v>292</v>
      </c>
      <c r="H133" s="179"/>
      <c r="I133" s="197" t="s">
        <v>293</v>
      </c>
      <c r="J133" s="332"/>
      <c r="K133" s="332"/>
      <c r="L133" s="332"/>
      <c r="M133" s="332"/>
      <c r="N133" s="332"/>
      <c r="O133" s="332"/>
      <c r="P133" s="260"/>
      <c r="Q133" s="302"/>
      <c r="R133" s="302"/>
      <c r="S133" s="302"/>
      <c r="T133" s="302"/>
      <c r="U133" s="302"/>
      <c r="V133" s="302"/>
      <c r="W133" s="302"/>
      <c r="X133" s="302"/>
      <c r="Y133" s="302"/>
      <c r="Z133" s="302"/>
      <c r="AA133" s="302"/>
      <c r="AB133" s="302"/>
      <c r="AC133" s="309"/>
    </row>
    <row r="134" customHeight="1" spans="1:29">
      <c r="A134" s="263"/>
      <c r="B134" s="319"/>
      <c r="C134" s="320" t="s">
        <v>164</v>
      </c>
      <c r="D134" s="317" t="s">
        <v>197</v>
      </c>
      <c r="E134" s="317">
        <v>6</v>
      </c>
      <c r="F134" s="317">
        <v>36</v>
      </c>
      <c r="G134" s="321" t="s">
        <v>294</v>
      </c>
      <c r="H134" s="176"/>
      <c r="I134" s="333" t="s">
        <v>295</v>
      </c>
      <c r="J134" s="334"/>
      <c r="K134" s="334"/>
      <c r="L134" s="334"/>
      <c r="M134" s="334"/>
      <c r="N134" s="334"/>
      <c r="O134" s="334"/>
      <c r="P134" s="335"/>
      <c r="Q134" s="335"/>
      <c r="R134" s="335"/>
      <c r="S134" s="335"/>
      <c r="T134" s="335"/>
      <c r="U134" s="335"/>
      <c r="V134" s="219"/>
      <c r="W134" s="220"/>
      <c r="X134" s="220"/>
      <c r="Y134" s="220"/>
      <c r="Z134" s="220"/>
      <c r="AA134" s="220"/>
      <c r="AB134" s="220"/>
      <c r="AC134" s="237"/>
    </row>
    <row r="135" customHeight="1" spans="1:29">
      <c r="A135" s="263"/>
      <c r="B135" s="319"/>
      <c r="C135" s="320"/>
      <c r="D135" s="317"/>
      <c r="E135" s="317"/>
      <c r="F135" s="317"/>
      <c r="G135" s="322"/>
      <c r="H135" s="171"/>
      <c r="I135" s="333"/>
      <c r="J135" s="336"/>
      <c r="K135" s="336"/>
      <c r="L135" s="336"/>
      <c r="M135" s="336"/>
      <c r="N135" s="336"/>
      <c r="O135" s="336"/>
      <c r="P135" s="337"/>
      <c r="Q135" s="337"/>
      <c r="R135" s="337"/>
      <c r="S135" s="337"/>
      <c r="T135" s="337"/>
      <c r="U135" s="337"/>
      <c r="V135" s="219"/>
      <c r="W135" s="220"/>
      <c r="X135" s="220"/>
      <c r="Y135" s="220"/>
      <c r="Z135" s="220"/>
      <c r="AA135" s="220"/>
      <c r="AB135" s="220"/>
      <c r="AC135" s="237"/>
    </row>
    <row r="136" customHeight="1" spans="1:29">
      <c r="A136" s="263"/>
      <c r="B136" s="319"/>
      <c r="C136" s="320"/>
      <c r="D136" s="317"/>
      <c r="E136" s="317"/>
      <c r="F136" s="317"/>
      <c r="G136" s="317"/>
      <c r="H136" s="179"/>
      <c r="I136" s="333"/>
      <c r="J136" s="334"/>
      <c r="K136" s="334"/>
      <c r="L136" s="334"/>
      <c r="M136" s="334"/>
      <c r="N136" s="334"/>
      <c r="O136" s="334"/>
      <c r="P136" s="335"/>
      <c r="Q136" s="335"/>
      <c r="R136" s="335"/>
      <c r="S136" s="335"/>
      <c r="T136" s="335"/>
      <c r="U136" s="335"/>
      <c r="V136" s="219"/>
      <c r="W136" s="220"/>
      <c r="X136" s="220"/>
      <c r="Y136" s="220"/>
      <c r="Z136" s="220"/>
      <c r="AA136" s="220"/>
      <c r="AB136" s="220"/>
      <c r="AC136" s="237"/>
    </row>
    <row r="137" customHeight="1" spans="1:29">
      <c r="A137" s="263"/>
      <c r="B137" s="323"/>
      <c r="C137" s="324" t="s">
        <v>165</v>
      </c>
      <c r="D137" s="325" t="s">
        <v>261</v>
      </c>
      <c r="E137" s="325">
        <v>6</v>
      </c>
      <c r="F137" s="325">
        <v>6</v>
      </c>
      <c r="G137" s="326" t="s">
        <v>296</v>
      </c>
      <c r="H137" s="257"/>
      <c r="I137" s="338" t="s">
        <v>297</v>
      </c>
      <c r="J137" s="336"/>
      <c r="K137" s="336"/>
      <c r="L137" s="336"/>
      <c r="M137" s="335"/>
      <c r="N137" s="335"/>
      <c r="O137" s="335"/>
      <c r="P137" s="339"/>
      <c r="Q137" s="342"/>
      <c r="R137" s="342"/>
      <c r="S137" s="342"/>
      <c r="T137" s="342"/>
      <c r="U137" s="342"/>
      <c r="V137" s="342"/>
      <c r="W137" s="342"/>
      <c r="X137" s="342"/>
      <c r="Y137" s="342"/>
      <c r="Z137" s="342"/>
      <c r="AA137" s="342"/>
      <c r="AB137" s="342"/>
      <c r="AC137" s="343"/>
    </row>
    <row r="138" customHeight="1" spans="1:29">
      <c r="A138" s="314"/>
      <c r="B138" s="327"/>
      <c r="C138" s="194"/>
      <c r="D138" s="194" t="s">
        <v>298</v>
      </c>
      <c r="E138" s="194"/>
      <c r="F138" s="194"/>
      <c r="G138" s="195"/>
      <c r="H138" s="328"/>
      <c r="I138" s="340"/>
      <c r="J138" s="307"/>
      <c r="K138" s="307"/>
      <c r="L138" s="307"/>
      <c r="M138" s="307"/>
      <c r="N138" s="307"/>
      <c r="O138" s="307"/>
      <c r="P138" s="307"/>
      <c r="Q138" s="307"/>
      <c r="R138" s="307"/>
      <c r="S138" s="307"/>
      <c r="T138" s="307"/>
      <c r="U138" s="307"/>
      <c r="V138" s="307"/>
      <c r="W138" s="307"/>
      <c r="X138" s="307"/>
      <c r="Y138" s="307"/>
      <c r="Z138" s="307"/>
      <c r="AA138" s="307"/>
      <c r="AB138" s="307"/>
      <c r="AC138" s="344"/>
    </row>
    <row r="139" s="129" customFormat="1" customHeight="1" spans="1:29">
      <c r="A139" s="329" t="s">
        <v>299</v>
      </c>
      <c r="B139" s="330"/>
      <c r="C139" s="330"/>
      <c r="D139" s="330"/>
      <c r="E139" s="330"/>
      <c r="F139" s="330"/>
      <c r="G139" s="330"/>
      <c r="H139" s="330"/>
      <c r="I139" s="341"/>
      <c r="J139" s="341"/>
      <c r="K139" s="341"/>
      <c r="L139" s="341"/>
      <c r="M139" s="341"/>
      <c r="N139" s="341"/>
      <c r="O139" s="341"/>
      <c r="P139" s="341"/>
      <c r="Q139" s="341"/>
      <c r="R139" s="341"/>
      <c r="S139" s="341"/>
      <c r="T139" s="341"/>
      <c r="U139" s="341"/>
      <c r="V139" s="341"/>
      <c r="W139" s="341"/>
      <c r="X139" s="341"/>
      <c r="Y139" s="341"/>
      <c r="Z139" s="341"/>
      <c r="AA139" s="341"/>
      <c r="AB139" s="341"/>
      <c r="AC139" s="345"/>
    </row>
  </sheetData>
  <mergeCells count="410">
    <mergeCell ref="A1:AC1"/>
    <mergeCell ref="A2:B2"/>
    <mergeCell ref="C2:F2"/>
    <mergeCell ref="G2:H2"/>
    <mergeCell ref="I2:N2"/>
    <mergeCell ref="O2:Q2"/>
    <mergeCell ref="R2:U2"/>
    <mergeCell ref="V2:X2"/>
    <mergeCell ref="Y2:AC2"/>
    <mergeCell ref="A3:B3"/>
    <mergeCell ref="C3:F3"/>
    <mergeCell ref="G3:H3"/>
    <mergeCell ref="I3:N3"/>
    <mergeCell ref="O3:Q3"/>
    <mergeCell ref="R3:U3"/>
    <mergeCell ref="V3:X3"/>
    <mergeCell ref="Y3:AC3"/>
    <mergeCell ref="A4:B4"/>
    <mergeCell ref="C4:F4"/>
    <mergeCell ref="G4:H4"/>
    <mergeCell ref="I4:N4"/>
    <mergeCell ref="O4:Q4"/>
    <mergeCell ref="R4:U4"/>
    <mergeCell ref="V4:X4"/>
    <mergeCell ref="Y4:AC4"/>
    <mergeCell ref="I5:AC5"/>
    <mergeCell ref="I6:AC6"/>
    <mergeCell ref="B14:D14"/>
    <mergeCell ref="J14:AC14"/>
    <mergeCell ref="J16:K16"/>
    <mergeCell ref="L16:M16"/>
    <mergeCell ref="N16:O16"/>
    <mergeCell ref="P16:Q16"/>
    <mergeCell ref="R16:S16"/>
    <mergeCell ref="T16:U16"/>
    <mergeCell ref="V16:W16"/>
    <mergeCell ref="X16:Y16"/>
    <mergeCell ref="AB16:AC16"/>
    <mergeCell ref="J18:K18"/>
    <mergeCell ref="L18:M18"/>
    <mergeCell ref="N18:O18"/>
    <mergeCell ref="P18:Q18"/>
    <mergeCell ref="R18:S18"/>
    <mergeCell ref="T18:U18"/>
    <mergeCell ref="V18:W18"/>
    <mergeCell ref="X18:Y18"/>
    <mergeCell ref="AB18:AC18"/>
    <mergeCell ref="B27:H27"/>
    <mergeCell ref="I27:AC27"/>
    <mergeCell ref="AB32:AC32"/>
    <mergeCell ref="V33:AC33"/>
    <mergeCell ref="J36:K36"/>
    <mergeCell ref="L36:M36"/>
    <mergeCell ref="N36:O36"/>
    <mergeCell ref="P36:Q36"/>
    <mergeCell ref="R36:S36"/>
    <mergeCell ref="T36:U36"/>
    <mergeCell ref="V36:W36"/>
    <mergeCell ref="X36:Y36"/>
    <mergeCell ref="Z36:AA36"/>
    <mergeCell ref="AB36:AC36"/>
    <mergeCell ref="J39:K39"/>
    <mergeCell ref="L39:M39"/>
    <mergeCell ref="N39:O39"/>
    <mergeCell ref="P39:Q39"/>
    <mergeCell ref="R39:S39"/>
    <mergeCell ref="T39:U39"/>
    <mergeCell ref="V39:W39"/>
    <mergeCell ref="X39:Y39"/>
    <mergeCell ref="Z39:AA39"/>
    <mergeCell ref="AB39:AC39"/>
    <mergeCell ref="B40:H40"/>
    <mergeCell ref="I40:AC40"/>
    <mergeCell ref="O43:AC43"/>
    <mergeCell ref="O46:AC46"/>
    <mergeCell ref="N48:AC48"/>
    <mergeCell ref="T51:AC51"/>
    <mergeCell ref="T54:AC54"/>
    <mergeCell ref="J58:N58"/>
    <mergeCell ref="O58:S58"/>
    <mergeCell ref="T58:X58"/>
    <mergeCell ref="Y58:AC58"/>
    <mergeCell ref="J60:N60"/>
    <mergeCell ref="O60:S60"/>
    <mergeCell ref="T60:X60"/>
    <mergeCell ref="Y60:AC60"/>
    <mergeCell ref="J62:N62"/>
    <mergeCell ref="O62:S62"/>
    <mergeCell ref="J64:K64"/>
    <mergeCell ref="L64:M64"/>
    <mergeCell ref="N64:O64"/>
    <mergeCell ref="P64:Q64"/>
    <mergeCell ref="R64:S64"/>
    <mergeCell ref="T64:U64"/>
    <mergeCell ref="J66:K66"/>
    <mergeCell ref="L66:M66"/>
    <mergeCell ref="N66:O66"/>
    <mergeCell ref="P66:Q66"/>
    <mergeCell ref="R66:S66"/>
    <mergeCell ref="T66:U66"/>
    <mergeCell ref="J69:K69"/>
    <mergeCell ref="L69:M69"/>
    <mergeCell ref="N69:O69"/>
    <mergeCell ref="P69:Q69"/>
    <mergeCell ref="R69:S69"/>
    <mergeCell ref="T69:U69"/>
    <mergeCell ref="V69:W69"/>
    <mergeCell ref="X69:Y69"/>
    <mergeCell ref="Z69:AA69"/>
    <mergeCell ref="AB69:AC69"/>
    <mergeCell ref="T73:AC73"/>
    <mergeCell ref="B76:H76"/>
    <mergeCell ref="I76:AC76"/>
    <mergeCell ref="O79:AC79"/>
    <mergeCell ref="O82:AC82"/>
    <mergeCell ref="T84:AC84"/>
    <mergeCell ref="T87:AC87"/>
    <mergeCell ref="J89:N89"/>
    <mergeCell ref="O89:S89"/>
    <mergeCell ref="T89:X89"/>
    <mergeCell ref="Y89:AC89"/>
    <mergeCell ref="J91:N91"/>
    <mergeCell ref="O91:S91"/>
    <mergeCell ref="T91:X91"/>
    <mergeCell ref="Y91:AC91"/>
    <mergeCell ref="J93:N93"/>
    <mergeCell ref="O93:S93"/>
    <mergeCell ref="J95:K95"/>
    <mergeCell ref="L95:M95"/>
    <mergeCell ref="N95:O95"/>
    <mergeCell ref="P95:Q95"/>
    <mergeCell ref="R95:S95"/>
    <mergeCell ref="T95:U95"/>
    <mergeCell ref="J97:K97"/>
    <mergeCell ref="L97:M97"/>
    <mergeCell ref="N97:O97"/>
    <mergeCell ref="P97:Q97"/>
    <mergeCell ref="R97:S97"/>
    <mergeCell ref="T97:U97"/>
    <mergeCell ref="C100:F100"/>
    <mergeCell ref="I100:AC100"/>
    <mergeCell ref="T109:AC109"/>
    <mergeCell ref="C110:F110"/>
    <mergeCell ref="I110:AC110"/>
    <mergeCell ref="V111:AC111"/>
    <mergeCell ref="V112:AC112"/>
    <mergeCell ref="P113:AC113"/>
    <mergeCell ref="C114:F114"/>
    <mergeCell ref="I114:AC114"/>
    <mergeCell ref="V115:AC115"/>
    <mergeCell ref="C119:F119"/>
    <mergeCell ref="I119:AC119"/>
    <mergeCell ref="C125:F125"/>
    <mergeCell ref="I125:AC125"/>
    <mergeCell ref="C132:F132"/>
    <mergeCell ref="I132:AC132"/>
    <mergeCell ref="P133:AC133"/>
    <mergeCell ref="P137:AC137"/>
    <mergeCell ref="I138:AC138"/>
    <mergeCell ref="A139:H139"/>
    <mergeCell ref="I139:AC139"/>
    <mergeCell ref="A7:A76"/>
    <mergeCell ref="A77:A125"/>
    <mergeCell ref="A126:A132"/>
    <mergeCell ref="A133:A138"/>
    <mergeCell ref="B7:B13"/>
    <mergeCell ref="B15:B26"/>
    <mergeCell ref="B28:B39"/>
    <mergeCell ref="B41:B75"/>
    <mergeCell ref="B77:B100"/>
    <mergeCell ref="B101:B110"/>
    <mergeCell ref="B111:B113"/>
    <mergeCell ref="B115:B118"/>
    <mergeCell ref="B120:B125"/>
    <mergeCell ref="B126:B132"/>
    <mergeCell ref="B133:B137"/>
    <mergeCell ref="C5:C6"/>
    <mergeCell ref="C7:C8"/>
    <mergeCell ref="C9:C10"/>
    <mergeCell ref="C12:C13"/>
    <mergeCell ref="C15:C18"/>
    <mergeCell ref="C19:C20"/>
    <mergeCell ref="C21:C22"/>
    <mergeCell ref="C23:C24"/>
    <mergeCell ref="C25:C26"/>
    <mergeCell ref="C28:C29"/>
    <mergeCell ref="C30:C31"/>
    <mergeCell ref="C32:C33"/>
    <mergeCell ref="C34:C39"/>
    <mergeCell ref="C41:C43"/>
    <mergeCell ref="C44:C46"/>
    <mergeCell ref="C47:C48"/>
    <mergeCell ref="C49:C51"/>
    <mergeCell ref="C52:C54"/>
    <mergeCell ref="C55:C56"/>
    <mergeCell ref="C57:C62"/>
    <mergeCell ref="C63:C66"/>
    <mergeCell ref="C67:C69"/>
    <mergeCell ref="C70:C71"/>
    <mergeCell ref="C72:C73"/>
    <mergeCell ref="C77:C79"/>
    <mergeCell ref="C80:C82"/>
    <mergeCell ref="C83:C84"/>
    <mergeCell ref="C85:C87"/>
    <mergeCell ref="C88:C93"/>
    <mergeCell ref="C94:C97"/>
    <mergeCell ref="C101:C102"/>
    <mergeCell ref="C103:C104"/>
    <mergeCell ref="C105:C106"/>
    <mergeCell ref="C107:C108"/>
    <mergeCell ref="C121:C122"/>
    <mergeCell ref="C123:C124"/>
    <mergeCell ref="C128:C129"/>
    <mergeCell ref="C134:C136"/>
    <mergeCell ref="D5:D6"/>
    <mergeCell ref="D7:D8"/>
    <mergeCell ref="D9:D10"/>
    <mergeCell ref="D15:D18"/>
    <mergeCell ref="D19:D20"/>
    <mergeCell ref="D21:D22"/>
    <mergeCell ref="D23:D24"/>
    <mergeCell ref="D25:D26"/>
    <mergeCell ref="D28:D29"/>
    <mergeCell ref="D30:D31"/>
    <mergeCell ref="D32:D33"/>
    <mergeCell ref="D34:D39"/>
    <mergeCell ref="D41:D43"/>
    <mergeCell ref="D44:D46"/>
    <mergeCell ref="D47:D48"/>
    <mergeCell ref="D49:D51"/>
    <mergeCell ref="D52:D54"/>
    <mergeCell ref="D55:D56"/>
    <mergeCell ref="D57:D62"/>
    <mergeCell ref="D63:D66"/>
    <mergeCell ref="D67:D69"/>
    <mergeCell ref="D70:D71"/>
    <mergeCell ref="D72:D73"/>
    <mergeCell ref="D77:D79"/>
    <mergeCell ref="D80:D82"/>
    <mergeCell ref="D83:D84"/>
    <mergeCell ref="D85:D87"/>
    <mergeCell ref="D88:D93"/>
    <mergeCell ref="D94:D97"/>
    <mergeCell ref="D128:D129"/>
    <mergeCell ref="D134:D136"/>
    <mergeCell ref="E5:E6"/>
    <mergeCell ref="E7:E8"/>
    <mergeCell ref="E9:E10"/>
    <mergeCell ref="E15:E18"/>
    <mergeCell ref="E19:E20"/>
    <mergeCell ref="E21:E22"/>
    <mergeCell ref="E23:E24"/>
    <mergeCell ref="E25:E26"/>
    <mergeCell ref="E28:E29"/>
    <mergeCell ref="E30:E31"/>
    <mergeCell ref="E32:E33"/>
    <mergeCell ref="E34:E39"/>
    <mergeCell ref="E41:E43"/>
    <mergeCell ref="E44:E46"/>
    <mergeCell ref="E47:E48"/>
    <mergeCell ref="E49:E51"/>
    <mergeCell ref="E52:E54"/>
    <mergeCell ref="E55:E56"/>
    <mergeCell ref="E57:E62"/>
    <mergeCell ref="E63:E66"/>
    <mergeCell ref="E67:E69"/>
    <mergeCell ref="E70:E71"/>
    <mergeCell ref="E72:E73"/>
    <mergeCell ref="E77:E79"/>
    <mergeCell ref="E80:E82"/>
    <mergeCell ref="E83:E84"/>
    <mergeCell ref="E85:E87"/>
    <mergeCell ref="E88:E93"/>
    <mergeCell ref="E94:E97"/>
    <mergeCell ref="E128:E129"/>
    <mergeCell ref="E134:E136"/>
    <mergeCell ref="F5:F6"/>
    <mergeCell ref="F7:F8"/>
    <mergeCell ref="F9:F10"/>
    <mergeCell ref="F15:F18"/>
    <mergeCell ref="F19:F20"/>
    <mergeCell ref="F21:F22"/>
    <mergeCell ref="F23:F24"/>
    <mergeCell ref="F25:F26"/>
    <mergeCell ref="F28:F29"/>
    <mergeCell ref="F30:F31"/>
    <mergeCell ref="F32:F33"/>
    <mergeCell ref="F34:F39"/>
    <mergeCell ref="F41:F43"/>
    <mergeCell ref="F44:F46"/>
    <mergeCell ref="F47:F48"/>
    <mergeCell ref="F49:F51"/>
    <mergeCell ref="F52:F54"/>
    <mergeCell ref="F55:F56"/>
    <mergeCell ref="F57:F62"/>
    <mergeCell ref="F63:F66"/>
    <mergeCell ref="F67:F69"/>
    <mergeCell ref="F70:F71"/>
    <mergeCell ref="F72:F73"/>
    <mergeCell ref="F77:F79"/>
    <mergeCell ref="F80:F82"/>
    <mergeCell ref="F83:F84"/>
    <mergeCell ref="F85:F87"/>
    <mergeCell ref="F88:F93"/>
    <mergeCell ref="F94:F97"/>
    <mergeCell ref="F128:F129"/>
    <mergeCell ref="F134:F136"/>
    <mergeCell ref="G5:G6"/>
    <mergeCell ref="G7:G8"/>
    <mergeCell ref="G9:G10"/>
    <mergeCell ref="G12:G13"/>
    <mergeCell ref="G15:G18"/>
    <mergeCell ref="G19:G20"/>
    <mergeCell ref="G21:G22"/>
    <mergeCell ref="G23:G24"/>
    <mergeCell ref="G25:G26"/>
    <mergeCell ref="G28:G29"/>
    <mergeCell ref="G30:G31"/>
    <mergeCell ref="G32:G33"/>
    <mergeCell ref="G34:G39"/>
    <mergeCell ref="G41:G43"/>
    <mergeCell ref="G44:G46"/>
    <mergeCell ref="G47:G48"/>
    <mergeCell ref="G49:G51"/>
    <mergeCell ref="G52:G54"/>
    <mergeCell ref="G55:G56"/>
    <mergeCell ref="G57:G62"/>
    <mergeCell ref="G63:G66"/>
    <mergeCell ref="G67:G69"/>
    <mergeCell ref="G70:G71"/>
    <mergeCell ref="G72:G73"/>
    <mergeCell ref="G77:G79"/>
    <mergeCell ref="G80:G82"/>
    <mergeCell ref="G83:G84"/>
    <mergeCell ref="G85:G87"/>
    <mergeCell ref="G88:G93"/>
    <mergeCell ref="G94:G97"/>
    <mergeCell ref="G101:G102"/>
    <mergeCell ref="G121:G122"/>
    <mergeCell ref="G123:G124"/>
    <mergeCell ref="G128:G129"/>
    <mergeCell ref="G134:G136"/>
    <mergeCell ref="H5:H6"/>
    <mergeCell ref="H7:H8"/>
    <mergeCell ref="H9:H10"/>
    <mergeCell ref="H12:H13"/>
    <mergeCell ref="H15:H18"/>
    <mergeCell ref="H19:H20"/>
    <mergeCell ref="H21:H22"/>
    <mergeCell ref="H23:H24"/>
    <mergeCell ref="H25:H26"/>
    <mergeCell ref="H28:H29"/>
    <mergeCell ref="H30:H31"/>
    <mergeCell ref="H32:H33"/>
    <mergeCell ref="H34:H39"/>
    <mergeCell ref="H41:H43"/>
    <mergeCell ref="H44:H46"/>
    <mergeCell ref="H47:H48"/>
    <mergeCell ref="H49:H51"/>
    <mergeCell ref="H52:H54"/>
    <mergeCell ref="H55:H56"/>
    <mergeCell ref="H57:H62"/>
    <mergeCell ref="H63:H66"/>
    <mergeCell ref="H67:H69"/>
    <mergeCell ref="H70:H71"/>
    <mergeCell ref="H72:H73"/>
    <mergeCell ref="H77:H79"/>
    <mergeCell ref="H80:H82"/>
    <mergeCell ref="H83:H84"/>
    <mergeCell ref="H85:H87"/>
    <mergeCell ref="H88:H93"/>
    <mergeCell ref="H94:H97"/>
    <mergeCell ref="H101:H102"/>
    <mergeCell ref="H103:H104"/>
    <mergeCell ref="H105:H106"/>
    <mergeCell ref="H107:H108"/>
    <mergeCell ref="H134:H136"/>
    <mergeCell ref="I12:I13"/>
    <mergeCell ref="I19:I20"/>
    <mergeCell ref="I21:I22"/>
    <mergeCell ref="I23:I24"/>
    <mergeCell ref="I28:I29"/>
    <mergeCell ref="I30:I31"/>
    <mergeCell ref="I32:I33"/>
    <mergeCell ref="I41:I43"/>
    <mergeCell ref="I44:I46"/>
    <mergeCell ref="I47:I48"/>
    <mergeCell ref="I49:I51"/>
    <mergeCell ref="I52:I54"/>
    <mergeCell ref="I55:I56"/>
    <mergeCell ref="I72:I73"/>
    <mergeCell ref="I77:I79"/>
    <mergeCell ref="I80:I82"/>
    <mergeCell ref="I83:I84"/>
    <mergeCell ref="I85:I87"/>
    <mergeCell ref="I134:I136"/>
    <mergeCell ref="V94:AC97"/>
    <mergeCell ref="T7:AC13"/>
    <mergeCell ref="T25:AC26"/>
    <mergeCell ref="A5:B6"/>
    <mergeCell ref="T61:AC62"/>
    <mergeCell ref="Y55:AC56"/>
    <mergeCell ref="V63:AC66"/>
    <mergeCell ref="O126:AC131"/>
    <mergeCell ref="T92:AC93"/>
    <mergeCell ref="V101:AC108"/>
    <mergeCell ref="V134:AC136"/>
    <mergeCell ref="T120:AC122"/>
    <mergeCell ref="V117:AC118"/>
    <mergeCell ref="AB70:AC71"/>
  </mergeCells>
  <printOptions horizontalCentered="1" verticalCentered="1" gridLines="1"/>
  <pageMargins left="0.393055555555556" right="0.393055555555556" top="0.393055555555556" bottom="0.393055555555556" header="0" footer="0"/>
  <pageSetup paperSize="9" scale="43" fitToHeight="5" orientation="landscape" horizontalDpi="200" verticalDpi="300"/>
  <headerFooter/>
  <rowBreaks count="4" manualBreakCount="4">
    <brk id="27" max="28" man="1"/>
    <brk id="56" max="28" man="1"/>
    <brk id="87" max="28" man="1"/>
    <brk id="110" max="2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49"/>
  <sheetViews>
    <sheetView tabSelected="1" zoomScale="70" zoomScaleNormal="70" workbookViewId="0">
      <selection activeCell="G34" sqref="G34"/>
    </sheetView>
  </sheetViews>
  <sheetFormatPr defaultColWidth="9.90833333333333" defaultRowHeight="20" customHeight="1"/>
  <cols>
    <col min="1" max="1" width="3.36666666666667" style="90" customWidth="1"/>
    <col min="2" max="2" width="10" style="90" customWidth="1"/>
    <col min="3" max="3" width="10.0916666666667" style="91" customWidth="1"/>
    <col min="4" max="4" width="9.26666666666667" style="91" customWidth="1"/>
    <col min="5" max="5" width="21.2666666666667" style="90" customWidth="1"/>
    <col min="6" max="6" width="21.2666666666667" style="92" customWidth="1"/>
    <col min="7" max="13" width="4" style="90" customWidth="1"/>
    <col min="14" max="16" width="4.63333333333333" style="90" customWidth="1"/>
    <col min="17" max="24" width="4" style="90" customWidth="1"/>
    <col min="25" max="42" width="4" style="90" hidden="1" customWidth="1"/>
    <col min="43" max="16384" width="9" style="90"/>
  </cols>
  <sheetData>
    <row r="1" customHeight="1" spans="1:42">
      <c r="A1" s="93" t="s">
        <v>6</v>
      </c>
      <c r="B1" s="93"/>
      <c r="C1" s="93"/>
      <c r="D1" s="93"/>
      <c r="E1" s="93"/>
      <c r="F1" s="93"/>
      <c r="G1" s="93"/>
      <c r="H1" s="93"/>
      <c r="I1" s="93"/>
      <c r="J1" s="93"/>
      <c r="K1" s="93"/>
      <c r="L1" s="93"/>
      <c r="M1" s="93"/>
      <c r="N1" s="93"/>
      <c r="O1" s="93"/>
      <c r="P1" s="93"/>
      <c r="Q1" s="93"/>
      <c r="R1" s="93"/>
      <c r="S1" s="93"/>
      <c r="T1" s="93"/>
      <c r="U1" s="93"/>
      <c r="V1" s="93"/>
      <c r="W1" s="93"/>
      <c r="X1" s="93"/>
      <c r="Y1" s="127"/>
      <c r="Z1" s="127"/>
      <c r="AA1" s="127"/>
      <c r="AB1" s="127"/>
      <c r="AC1" s="127"/>
      <c r="AD1" s="127"/>
      <c r="AE1" s="127"/>
      <c r="AF1" s="127"/>
      <c r="AG1" s="127"/>
      <c r="AH1" s="127"/>
      <c r="AI1" s="127"/>
      <c r="AJ1" s="127"/>
      <c r="AK1" s="127"/>
      <c r="AL1" s="127"/>
      <c r="AM1" s="127"/>
      <c r="AN1" s="127"/>
      <c r="AO1" s="127"/>
      <c r="AP1" s="127"/>
    </row>
    <row r="2" customHeight="1" spans="1:42">
      <c r="A2" s="94" t="s">
        <v>7</v>
      </c>
      <c r="B2" s="94"/>
      <c r="C2" s="95"/>
      <c r="D2" s="95"/>
      <c r="E2" s="95"/>
      <c r="F2" s="95"/>
      <c r="G2" s="95"/>
      <c r="H2" s="95"/>
      <c r="I2" s="95"/>
      <c r="J2" s="95"/>
      <c r="K2" s="95"/>
      <c r="L2" s="94" t="s">
        <v>10</v>
      </c>
      <c r="M2" s="94"/>
      <c r="N2" s="94"/>
      <c r="O2" s="94"/>
      <c r="P2" s="95"/>
      <c r="Q2" s="95"/>
      <c r="R2" s="95"/>
      <c r="S2" s="95"/>
      <c r="T2" s="95"/>
      <c r="U2" s="95"/>
      <c r="V2" s="95"/>
      <c r="W2" s="95"/>
      <c r="X2" s="95"/>
      <c r="Y2" s="128"/>
      <c r="Z2" s="128"/>
      <c r="AA2" s="128"/>
      <c r="AB2" s="128"/>
      <c r="AC2" s="128"/>
      <c r="AD2" s="128"/>
      <c r="AE2" s="128"/>
      <c r="AF2" s="128"/>
      <c r="AG2" s="128"/>
      <c r="AH2" s="128"/>
      <c r="AI2" s="128"/>
      <c r="AJ2" s="128"/>
      <c r="AK2" s="128"/>
      <c r="AL2" s="128"/>
      <c r="AM2" s="128"/>
      <c r="AN2" s="128"/>
      <c r="AO2" s="128"/>
      <c r="AP2" s="128"/>
    </row>
    <row r="3" customHeight="1" spans="1:42">
      <c r="A3" s="94" t="s">
        <v>15</v>
      </c>
      <c r="B3" s="94"/>
      <c r="C3" s="95"/>
      <c r="D3" s="95"/>
      <c r="E3" s="95"/>
      <c r="F3" s="95"/>
      <c r="G3" s="95"/>
      <c r="H3" s="95"/>
      <c r="I3" s="95"/>
      <c r="J3" s="95"/>
      <c r="K3" s="95"/>
      <c r="L3" s="94" t="s">
        <v>300</v>
      </c>
      <c r="M3" s="94"/>
      <c r="N3" s="94"/>
      <c r="O3" s="94"/>
      <c r="P3" s="95"/>
      <c r="Q3" s="95"/>
      <c r="R3" s="95"/>
      <c r="S3" s="95"/>
      <c r="T3" s="95"/>
      <c r="U3" s="95"/>
      <c r="V3" s="95"/>
      <c r="W3" s="95"/>
      <c r="X3" s="95"/>
      <c r="Y3" s="128"/>
      <c r="Z3" s="128"/>
      <c r="AA3" s="128"/>
      <c r="AB3" s="128"/>
      <c r="AC3" s="128"/>
      <c r="AD3" s="128"/>
      <c r="AE3" s="128"/>
      <c r="AF3" s="128"/>
      <c r="AG3" s="128"/>
      <c r="AH3" s="128"/>
      <c r="AI3" s="128"/>
      <c r="AJ3" s="128"/>
      <c r="AK3" s="128"/>
      <c r="AL3" s="128"/>
      <c r="AM3" s="128"/>
      <c r="AN3" s="128"/>
      <c r="AO3" s="128"/>
      <c r="AP3" s="128"/>
    </row>
    <row r="4" customHeight="1" spans="1:42">
      <c r="A4" s="96" t="s">
        <v>19</v>
      </c>
      <c r="B4" s="96"/>
      <c r="C4" s="96" t="s">
        <v>20</v>
      </c>
      <c r="D4" s="97" t="s">
        <v>22</v>
      </c>
      <c r="E4" s="98"/>
      <c r="F4" s="99" t="s">
        <v>30</v>
      </c>
      <c r="G4" s="98" t="s">
        <v>301</v>
      </c>
      <c r="H4" s="98"/>
      <c r="I4" s="98"/>
      <c r="J4" s="98"/>
      <c r="K4" s="98"/>
      <c r="L4" s="98"/>
      <c r="M4" s="98"/>
      <c r="N4" s="98"/>
      <c r="O4" s="98"/>
      <c r="P4" s="98"/>
      <c r="Q4" s="98"/>
      <c r="R4" s="98"/>
      <c r="S4" s="98"/>
      <c r="T4" s="98"/>
      <c r="U4" s="98"/>
      <c r="V4" s="98"/>
      <c r="W4" s="98"/>
      <c r="X4" s="125"/>
      <c r="Y4" s="98" t="s">
        <v>302</v>
      </c>
      <c r="Z4" s="98"/>
      <c r="AA4" s="98"/>
      <c r="AB4" s="98"/>
      <c r="AC4" s="98"/>
      <c r="AD4" s="98"/>
      <c r="AE4" s="98"/>
      <c r="AF4" s="98"/>
      <c r="AG4" s="98"/>
      <c r="AH4" s="98"/>
      <c r="AI4" s="98"/>
      <c r="AJ4" s="98"/>
      <c r="AK4" s="98"/>
      <c r="AL4" s="98"/>
      <c r="AM4" s="98"/>
      <c r="AN4" s="98"/>
      <c r="AO4" s="98"/>
      <c r="AP4" s="125"/>
    </row>
    <row r="5" customHeight="1" spans="1:42">
      <c r="A5" s="96"/>
      <c r="B5" s="96"/>
      <c r="C5" s="96"/>
      <c r="D5" s="100"/>
      <c r="E5" s="101"/>
      <c r="F5" s="99"/>
      <c r="G5" s="101"/>
      <c r="H5" s="101"/>
      <c r="I5" s="101"/>
      <c r="J5" s="101"/>
      <c r="K5" s="101"/>
      <c r="L5" s="101"/>
      <c r="M5" s="101"/>
      <c r="N5" s="101"/>
      <c r="O5" s="101"/>
      <c r="P5" s="101"/>
      <c r="Q5" s="101"/>
      <c r="R5" s="101"/>
      <c r="S5" s="101"/>
      <c r="T5" s="101"/>
      <c r="U5" s="101"/>
      <c r="V5" s="101"/>
      <c r="W5" s="101"/>
      <c r="X5" s="126"/>
      <c r="Y5" s="101"/>
      <c r="Z5" s="101"/>
      <c r="AA5" s="101"/>
      <c r="AB5" s="101"/>
      <c r="AC5" s="101"/>
      <c r="AD5" s="101"/>
      <c r="AE5" s="101"/>
      <c r="AF5" s="101"/>
      <c r="AG5" s="101"/>
      <c r="AH5" s="101"/>
      <c r="AI5" s="101"/>
      <c r="AJ5" s="101"/>
      <c r="AK5" s="101"/>
      <c r="AL5" s="101"/>
      <c r="AM5" s="101"/>
      <c r="AN5" s="101"/>
      <c r="AO5" s="101"/>
      <c r="AP5" s="126"/>
    </row>
    <row r="6" ht="33" customHeight="1" spans="1:42">
      <c r="A6" s="96"/>
      <c r="B6" s="96"/>
      <c r="C6" s="96" t="s">
        <v>303</v>
      </c>
      <c r="D6" s="100" t="s">
        <v>304</v>
      </c>
      <c r="E6" s="101"/>
      <c r="F6" s="99"/>
      <c r="G6" s="101"/>
      <c r="H6" s="101"/>
      <c r="I6" s="101"/>
      <c r="J6" s="101"/>
      <c r="K6" s="101"/>
      <c r="L6" s="101"/>
      <c r="M6" s="101"/>
      <c r="N6" s="101"/>
      <c r="O6" s="101"/>
      <c r="P6" s="101"/>
      <c r="Q6" s="101"/>
      <c r="R6" s="101"/>
      <c r="S6" s="101"/>
      <c r="T6" s="101"/>
      <c r="U6" s="101"/>
      <c r="V6" s="101"/>
      <c r="W6" s="101"/>
      <c r="X6" s="126"/>
      <c r="Y6" s="101"/>
      <c r="Z6" s="101"/>
      <c r="AA6" s="101"/>
      <c r="AB6" s="101"/>
      <c r="AC6" s="101"/>
      <c r="AD6" s="101"/>
      <c r="AE6" s="101"/>
      <c r="AF6" s="101"/>
      <c r="AG6" s="101"/>
      <c r="AH6" s="101"/>
      <c r="AI6" s="101"/>
      <c r="AJ6" s="101"/>
      <c r="AK6" s="101"/>
      <c r="AL6" s="101"/>
      <c r="AM6" s="101"/>
      <c r="AN6" s="101"/>
      <c r="AO6" s="101"/>
      <c r="AP6" s="126"/>
    </row>
    <row r="7" ht="33" customHeight="1" spans="1:42">
      <c r="A7" s="96"/>
      <c r="B7" s="96"/>
      <c r="C7" s="96" t="s">
        <v>305</v>
      </c>
      <c r="D7" s="100"/>
      <c r="E7" s="101"/>
      <c r="F7" s="99"/>
      <c r="G7" s="101"/>
      <c r="H7" s="101"/>
      <c r="I7" s="101"/>
      <c r="J7" s="101"/>
      <c r="K7" s="101"/>
      <c r="L7" s="101"/>
      <c r="M7" s="101"/>
      <c r="N7" s="101"/>
      <c r="O7" s="101"/>
      <c r="P7" s="101"/>
      <c r="Q7" s="101"/>
      <c r="R7" s="101"/>
      <c r="S7" s="101"/>
      <c r="T7" s="101"/>
      <c r="U7" s="101"/>
      <c r="V7" s="101"/>
      <c r="W7" s="101"/>
      <c r="X7" s="126"/>
      <c r="Y7" s="101"/>
      <c r="Z7" s="101"/>
      <c r="AA7" s="101"/>
      <c r="AB7" s="101"/>
      <c r="AC7" s="101"/>
      <c r="AD7" s="101"/>
      <c r="AE7" s="101"/>
      <c r="AF7" s="101"/>
      <c r="AG7" s="101"/>
      <c r="AH7" s="101"/>
      <c r="AI7" s="101"/>
      <c r="AJ7" s="101"/>
      <c r="AK7" s="101"/>
      <c r="AL7" s="101"/>
      <c r="AM7" s="101"/>
      <c r="AN7" s="101"/>
      <c r="AO7" s="101"/>
      <c r="AP7" s="126"/>
    </row>
    <row r="8" customHeight="1" spans="1:42">
      <c r="A8" s="102" t="s">
        <v>173</v>
      </c>
      <c r="B8" s="96" t="s">
        <v>38</v>
      </c>
      <c r="C8" s="103" t="s">
        <v>306</v>
      </c>
      <c r="D8" s="103" t="s">
        <v>307</v>
      </c>
      <c r="E8" s="103"/>
      <c r="F8" s="104" t="e">
        <f t="shared" ref="F8:F16" si="0">COUNTIF(Y8:AP8,"=0")/COUNT(Y8:AP8)</f>
        <v>#DIV/0!</v>
      </c>
      <c r="G8" s="105"/>
      <c r="H8" s="105"/>
      <c r="I8" s="105"/>
      <c r="J8" s="105"/>
      <c r="K8" s="105"/>
      <c r="L8" s="105"/>
      <c r="M8" s="105"/>
      <c r="N8" s="105"/>
      <c r="O8" s="105"/>
      <c r="P8" s="105"/>
      <c r="Q8" s="105"/>
      <c r="R8" s="105"/>
      <c r="S8" s="105"/>
      <c r="T8" s="105"/>
      <c r="U8" s="105"/>
      <c r="V8" s="105"/>
      <c r="W8" s="105"/>
      <c r="X8" s="105"/>
      <c r="Y8" s="96" t="str">
        <f>IF(G8="","",(IF(G8&gt;20,1,(IF(G8&lt;-20,1,0)))))</f>
        <v/>
      </c>
      <c r="Z8" s="96" t="str">
        <f t="shared" ref="Z8:AP8" si="1">IF(H8="","",(IF(H8&gt;20,1,(IF(H8&lt;-20,1,0)))))</f>
        <v/>
      </c>
      <c r="AA8" s="96" t="str">
        <f t="shared" si="1"/>
        <v/>
      </c>
      <c r="AB8" s="96" t="str">
        <f t="shared" si="1"/>
        <v/>
      </c>
      <c r="AC8" s="96" t="str">
        <f t="shared" si="1"/>
        <v/>
      </c>
      <c r="AD8" s="96" t="str">
        <f t="shared" si="1"/>
        <v/>
      </c>
      <c r="AE8" s="96" t="str">
        <f t="shared" si="1"/>
        <v/>
      </c>
      <c r="AF8" s="96" t="str">
        <f t="shared" si="1"/>
        <v/>
      </c>
      <c r="AG8" s="96" t="str">
        <f t="shared" si="1"/>
        <v/>
      </c>
      <c r="AH8" s="96" t="str">
        <f t="shared" si="1"/>
        <v/>
      </c>
      <c r="AI8" s="96" t="str">
        <f t="shared" si="1"/>
        <v/>
      </c>
      <c r="AJ8" s="96" t="str">
        <f t="shared" si="1"/>
        <v/>
      </c>
      <c r="AK8" s="96" t="str">
        <f t="shared" si="1"/>
        <v/>
      </c>
      <c r="AL8" s="96" t="str">
        <f t="shared" si="1"/>
        <v/>
      </c>
      <c r="AM8" s="96" t="str">
        <f t="shared" si="1"/>
        <v/>
      </c>
      <c r="AN8" s="96" t="str">
        <f t="shared" si="1"/>
        <v/>
      </c>
      <c r="AO8" s="96" t="str">
        <f t="shared" si="1"/>
        <v/>
      </c>
      <c r="AP8" s="96" t="str">
        <f t="shared" si="1"/>
        <v/>
      </c>
    </row>
    <row r="9" customHeight="1" spans="1:42">
      <c r="A9" s="102"/>
      <c r="B9" s="96"/>
      <c r="C9" s="106" t="s">
        <v>308</v>
      </c>
      <c r="D9" s="107" t="s">
        <v>309</v>
      </c>
      <c r="E9" s="108"/>
      <c r="F9" s="104" t="e">
        <f t="shared" si="0"/>
        <v>#DIV/0!</v>
      </c>
      <c r="G9" s="105"/>
      <c r="H9" s="105"/>
      <c r="I9" s="105"/>
      <c r="J9" s="105"/>
      <c r="K9" s="105"/>
      <c r="L9" s="105"/>
      <c r="M9" s="105"/>
      <c r="N9" s="105"/>
      <c r="O9" s="105"/>
      <c r="P9" s="105"/>
      <c r="Q9" s="105"/>
      <c r="R9" s="105"/>
      <c r="S9" s="105"/>
      <c r="T9" s="105"/>
      <c r="U9" s="105"/>
      <c r="V9" s="105"/>
      <c r="W9" s="105"/>
      <c r="X9" s="105"/>
      <c r="Y9" s="96" t="str">
        <f>IF(G9="","",(IF(G9&gt;10,1,(IF(G9&lt;-10,1,0)))))</f>
        <v/>
      </c>
      <c r="Z9" s="96" t="str">
        <f t="shared" ref="Z9:AP9" si="2">IF(H9="","",(IF(H9&gt;10,1,(IF(H9&lt;-10,1,0)))))</f>
        <v/>
      </c>
      <c r="AA9" s="96" t="str">
        <f t="shared" si="2"/>
        <v/>
      </c>
      <c r="AB9" s="96" t="str">
        <f t="shared" si="2"/>
        <v/>
      </c>
      <c r="AC9" s="96" t="str">
        <f t="shared" si="2"/>
        <v/>
      </c>
      <c r="AD9" s="96" t="str">
        <f t="shared" si="2"/>
        <v/>
      </c>
      <c r="AE9" s="96" t="str">
        <f t="shared" si="2"/>
        <v/>
      </c>
      <c r="AF9" s="96" t="str">
        <f t="shared" si="2"/>
        <v/>
      </c>
      <c r="AG9" s="96" t="str">
        <f t="shared" si="2"/>
        <v/>
      </c>
      <c r="AH9" s="96" t="str">
        <f t="shared" si="2"/>
        <v/>
      </c>
      <c r="AI9" s="96" t="str">
        <f t="shared" si="2"/>
        <v/>
      </c>
      <c r="AJ9" s="96" t="str">
        <f t="shared" si="2"/>
        <v/>
      </c>
      <c r="AK9" s="96" t="str">
        <f t="shared" si="2"/>
        <v/>
      </c>
      <c r="AL9" s="96" t="str">
        <f t="shared" si="2"/>
        <v/>
      </c>
      <c r="AM9" s="96" t="str">
        <f t="shared" si="2"/>
        <v/>
      </c>
      <c r="AN9" s="96" t="str">
        <f t="shared" si="2"/>
        <v/>
      </c>
      <c r="AO9" s="96" t="str">
        <f t="shared" si="2"/>
        <v/>
      </c>
      <c r="AP9" s="96" t="str">
        <f t="shared" si="2"/>
        <v/>
      </c>
    </row>
    <row r="10" ht="19" customHeight="1" spans="1:42">
      <c r="A10" s="102"/>
      <c r="B10" s="96"/>
      <c r="C10" s="109"/>
      <c r="D10" s="103" t="s">
        <v>310</v>
      </c>
      <c r="E10" s="103"/>
      <c r="F10" s="104" t="e">
        <f t="shared" si="0"/>
        <v>#DIV/0!</v>
      </c>
      <c r="G10" s="105"/>
      <c r="H10" s="105"/>
      <c r="I10" s="105"/>
      <c r="J10" s="105"/>
      <c r="K10" s="105"/>
      <c r="L10" s="105"/>
      <c r="M10" s="105"/>
      <c r="N10" s="105"/>
      <c r="O10" s="105"/>
      <c r="P10" s="105"/>
      <c r="Q10" s="105"/>
      <c r="R10" s="105"/>
      <c r="S10" s="105"/>
      <c r="T10" s="105"/>
      <c r="U10" s="105"/>
      <c r="V10" s="105"/>
      <c r="W10" s="105"/>
      <c r="X10" s="105"/>
      <c r="Y10" s="96" t="str">
        <f>IF(G10="","",(IF(G10&gt;5,1,(IF(G10&lt;-5,1,0)))))</f>
        <v/>
      </c>
      <c r="Z10" s="96" t="str">
        <f t="shared" ref="Z10:AP10" si="3">IF(H10="","",(IF(H10&gt;5,1,(IF(H10&lt;-5,1,0)))))</f>
        <v/>
      </c>
      <c r="AA10" s="96" t="str">
        <f t="shared" si="3"/>
        <v/>
      </c>
      <c r="AB10" s="96" t="str">
        <f t="shared" si="3"/>
        <v/>
      </c>
      <c r="AC10" s="96" t="str">
        <f t="shared" si="3"/>
        <v/>
      </c>
      <c r="AD10" s="96" t="str">
        <f t="shared" si="3"/>
        <v/>
      </c>
      <c r="AE10" s="96" t="str">
        <f t="shared" si="3"/>
        <v/>
      </c>
      <c r="AF10" s="96" t="str">
        <f t="shared" si="3"/>
        <v/>
      </c>
      <c r="AG10" s="96" t="str">
        <f t="shared" si="3"/>
        <v/>
      </c>
      <c r="AH10" s="96" t="str">
        <f t="shared" si="3"/>
        <v/>
      </c>
      <c r="AI10" s="96" t="str">
        <f t="shared" si="3"/>
        <v/>
      </c>
      <c r="AJ10" s="96" t="str">
        <f t="shared" si="3"/>
        <v/>
      </c>
      <c r="AK10" s="96" t="str">
        <f t="shared" si="3"/>
        <v/>
      </c>
      <c r="AL10" s="96" t="str">
        <f t="shared" si="3"/>
        <v/>
      </c>
      <c r="AM10" s="96" t="str">
        <f t="shared" si="3"/>
        <v/>
      </c>
      <c r="AN10" s="96" t="str">
        <f t="shared" si="3"/>
        <v/>
      </c>
      <c r="AO10" s="96" t="str">
        <f t="shared" si="3"/>
        <v/>
      </c>
      <c r="AP10" s="96" t="str">
        <f t="shared" si="3"/>
        <v/>
      </c>
    </row>
    <row r="11" customHeight="1" spans="1:42">
      <c r="A11" s="102"/>
      <c r="B11" s="96" t="s">
        <v>54</v>
      </c>
      <c r="C11" s="103" t="s">
        <v>55</v>
      </c>
      <c r="D11" s="107" t="s">
        <v>311</v>
      </c>
      <c r="E11" s="108"/>
      <c r="F11" s="104" t="e">
        <f t="shared" si="0"/>
        <v>#DIV/0!</v>
      </c>
      <c r="G11" s="110"/>
      <c r="H11" s="110"/>
      <c r="I11" s="110"/>
      <c r="J11" s="110"/>
      <c r="K11" s="110"/>
      <c r="L11" s="110"/>
      <c r="M11" s="110"/>
      <c r="N11" s="110"/>
      <c r="O11" s="110"/>
      <c r="P11" s="110"/>
      <c r="Q11" s="110"/>
      <c r="R11" s="110"/>
      <c r="S11" s="110"/>
      <c r="T11" s="110"/>
      <c r="U11" s="110"/>
      <c r="V11" s="110"/>
      <c r="W11" s="110"/>
      <c r="X11" s="110"/>
      <c r="Y11" s="96" t="str">
        <f>IF(G11="","",(IF(G11&gt;10,1,(IF(G11&lt;-5,1,0)))))</f>
        <v/>
      </c>
      <c r="Z11" s="96" t="str">
        <f t="shared" ref="Z11:AP11" si="4">IF(H11="","",(IF(H11&gt;10,1,(IF(H11&lt;-5,1,0)))))</f>
        <v/>
      </c>
      <c r="AA11" s="96" t="str">
        <f t="shared" si="4"/>
        <v/>
      </c>
      <c r="AB11" s="96" t="str">
        <f t="shared" si="4"/>
        <v/>
      </c>
      <c r="AC11" s="96" t="str">
        <f t="shared" si="4"/>
        <v/>
      </c>
      <c r="AD11" s="96" t="str">
        <f t="shared" si="4"/>
        <v/>
      </c>
      <c r="AE11" s="96" t="str">
        <f t="shared" si="4"/>
        <v/>
      </c>
      <c r="AF11" s="96" t="str">
        <f t="shared" si="4"/>
        <v/>
      </c>
      <c r="AG11" s="96" t="str">
        <f t="shared" si="4"/>
        <v/>
      </c>
      <c r="AH11" s="96" t="str">
        <f t="shared" si="4"/>
        <v/>
      </c>
      <c r="AI11" s="96" t="str">
        <f t="shared" si="4"/>
        <v/>
      </c>
      <c r="AJ11" s="96" t="str">
        <f t="shared" si="4"/>
        <v/>
      </c>
      <c r="AK11" s="96" t="str">
        <f t="shared" si="4"/>
        <v/>
      </c>
      <c r="AL11" s="96" t="str">
        <f t="shared" si="4"/>
        <v/>
      </c>
      <c r="AM11" s="96" t="str">
        <f t="shared" si="4"/>
        <v/>
      </c>
      <c r="AN11" s="96" t="str">
        <f t="shared" si="4"/>
        <v/>
      </c>
      <c r="AO11" s="96" t="str">
        <f t="shared" si="4"/>
        <v/>
      </c>
      <c r="AP11" s="96" t="str">
        <f t="shared" si="4"/>
        <v/>
      </c>
    </row>
    <row r="12" customHeight="1" spans="1:42">
      <c r="A12" s="102"/>
      <c r="B12" s="96"/>
      <c r="C12" s="103" t="s">
        <v>70</v>
      </c>
      <c r="D12" s="107" t="s">
        <v>311</v>
      </c>
      <c r="E12" s="108"/>
      <c r="F12" s="104" t="e">
        <f t="shared" si="0"/>
        <v>#DIV/0!</v>
      </c>
      <c r="G12" s="110"/>
      <c r="H12" s="110"/>
      <c r="I12" s="110"/>
      <c r="J12" s="110"/>
      <c r="K12" s="110"/>
      <c r="L12" s="110"/>
      <c r="M12" s="110"/>
      <c r="N12" s="110"/>
      <c r="O12" s="110"/>
      <c r="P12" s="110"/>
      <c r="Q12" s="110"/>
      <c r="R12" s="110"/>
      <c r="S12" s="110"/>
      <c r="T12" s="110"/>
      <c r="U12" s="110"/>
      <c r="V12" s="110"/>
      <c r="W12" s="110"/>
      <c r="X12" s="110"/>
      <c r="Y12" s="96" t="str">
        <f>IF(G12="","",(IF(G12&gt;10,1,(IF(G12&lt;-5,1,0)))))</f>
        <v/>
      </c>
      <c r="Z12" s="96" t="str">
        <f t="shared" ref="Z12:AP12" si="5">IF(H12="","",(IF(H12&gt;10,1,(IF(H12&lt;-5,1,0)))))</f>
        <v/>
      </c>
      <c r="AA12" s="96" t="str">
        <f t="shared" si="5"/>
        <v/>
      </c>
      <c r="AB12" s="96" t="str">
        <f t="shared" si="5"/>
        <v/>
      </c>
      <c r="AC12" s="96" t="str">
        <f t="shared" si="5"/>
        <v/>
      </c>
      <c r="AD12" s="96" t="str">
        <f t="shared" si="5"/>
        <v/>
      </c>
      <c r="AE12" s="96" t="str">
        <f t="shared" si="5"/>
        <v/>
      </c>
      <c r="AF12" s="96" t="str">
        <f t="shared" si="5"/>
        <v/>
      </c>
      <c r="AG12" s="96" t="str">
        <f t="shared" si="5"/>
        <v/>
      </c>
      <c r="AH12" s="96" t="str">
        <f t="shared" si="5"/>
        <v/>
      </c>
      <c r="AI12" s="96" t="str">
        <f t="shared" si="5"/>
        <v/>
      </c>
      <c r="AJ12" s="96" t="str">
        <f t="shared" si="5"/>
        <v/>
      </c>
      <c r="AK12" s="96" t="str">
        <f t="shared" si="5"/>
        <v/>
      </c>
      <c r="AL12" s="96" t="str">
        <f t="shared" si="5"/>
        <v/>
      </c>
      <c r="AM12" s="96" t="str">
        <f t="shared" si="5"/>
        <v/>
      </c>
      <c r="AN12" s="96" t="str">
        <f t="shared" si="5"/>
        <v/>
      </c>
      <c r="AO12" s="96" t="str">
        <f t="shared" si="5"/>
        <v/>
      </c>
      <c r="AP12" s="96" t="str">
        <f t="shared" si="5"/>
        <v/>
      </c>
    </row>
    <row r="13" customHeight="1" spans="1:42">
      <c r="A13" s="102"/>
      <c r="B13" s="96" t="s">
        <v>72</v>
      </c>
      <c r="C13" s="103" t="s">
        <v>58</v>
      </c>
      <c r="D13" s="111" t="s">
        <v>312</v>
      </c>
      <c r="E13" s="112"/>
      <c r="F13" s="104" t="e">
        <f t="shared" si="0"/>
        <v>#DIV/0!</v>
      </c>
      <c r="G13" s="110"/>
      <c r="H13" s="110"/>
      <c r="I13" s="110"/>
      <c r="J13" s="110"/>
      <c r="K13" s="110"/>
      <c r="L13" s="110"/>
      <c r="M13" s="110"/>
      <c r="N13" s="110"/>
      <c r="O13" s="110"/>
      <c r="P13" s="110"/>
      <c r="Q13" s="110"/>
      <c r="R13" s="110"/>
      <c r="S13" s="110"/>
      <c r="T13" s="110"/>
      <c r="U13" s="110"/>
      <c r="V13" s="110"/>
      <c r="W13" s="110"/>
      <c r="X13" s="110"/>
      <c r="Y13" s="96" t="str">
        <f>IF(G13="","",(IF(G13&gt;8,1,(IF(G13&lt;0,1,0)))))</f>
        <v/>
      </c>
      <c r="Z13" s="96" t="str">
        <f t="shared" ref="Z13:AP13" si="6">IF(H13="","",(IF(H13&gt;8,1,(IF(H13&lt;0,1,0)))))</f>
        <v/>
      </c>
      <c r="AA13" s="96" t="str">
        <f t="shared" si="6"/>
        <v/>
      </c>
      <c r="AB13" s="96" t="str">
        <f t="shared" si="6"/>
        <v/>
      </c>
      <c r="AC13" s="96" t="str">
        <f t="shared" si="6"/>
        <v/>
      </c>
      <c r="AD13" s="96" t="str">
        <f t="shared" si="6"/>
        <v/>
      </c>
      <c r="AE13" s="96" t="str">
        <f t="shared" si="6"/>
        <v/>
      </c>
      <c r="AF13" s="96" t="str">
        <f t="shared" si="6"/>
        <v/>
      </c>
      <c r="AG13" s="96" t="str">
        <f t="shared" si="6"/>
        <v/>
      </c>
      <c r="AH13" s="96" t="str">
        <f t="shared" si="6"/>
        <v/>
      </c>
      <c r="AI13" s="96" t="str">
        <f t="shared" si="6"/>
        <v/>
      </c>
      <c r="AJ13" s="96" t="str">
        <f t="shared" si="6"/>
        <v/>
      </c>
      <c r="AK13" s="96" t="str">
        <f t="shared" si="6"/>
        <v/>
      </c>
      <c r="AL13" s="96" t="str">
        <f t="shared" si="6"/>
        <v/>
      </c>
      <c r="AM13" s="96" t="str">
        <f t="shared" si="6"/>
        <v/>
      </c>
      <c r="AN13" s="96" t="str">
        <f t="shared" si="6"/>
        <v/>
      </c>
      <c r="AO13" s="96" t="str">
        <f t="shared" si="6"/>
        <v/>
      </c>
      <c r="AP13" s="96" t="str">
        <f t="shared" si="6"/>
        <v/>
      </c>
    </row>
    <row r="14" customHeight="1" spans="1:42">
      <c r="A14" s="102"/>
      <c r="B14" s="96"/>
      <c r="C14" s="103"/>
      <c r="D14" s="113"/>
      <c r="E14" s="114"/>
      <c r="F14" s="104" t="e">
        <f t="shared" si="0"/>
        <v>#DIV/0!</v>
      </c>
      <c r="G14" s="110"/>
      <c r="H14" s="110"/>
      <c r="I14" s="110"/>
      <c r="J14" s="110"/>
      <c r="K14" s="110"/>
      <c r="L14" s="110"/>
      <c r="M14" s="110"/>
      <c r="N14" s="110"/>
      <c r="O14" s="110"/>
      <c r="P14" s="110"/>
      <c r="Q14" s="110"/>
      <c r="R14" s="110"/>
      <c r="S14" s="110"/>
      <c r="T14" s="110"/>
      <c r="U14" s="110"/>
      <c r="V14" s="110"/>
      <c r="W14" s="110"/>
      <c r="X14" s="110"/>
      <c r="Y14" s="96" t="str">
        <f>IF(G14="","",(IF(G14&gt;8,1,(IF(G14&lt;0,1,0)))))</f>
        <v/>
      </c>
      <c r="Z14" s="96" t="str">
        <f t="shared" ref="Z14:AP14" si="7">IF(H14="","",(IF(H14&gt;8,1,(IF(H14&lt;0,1,0)))))</f>
        <v/>
      </c>
      <c r="AA14" s="96" t="str">
        <f t="shared" si="7"/>
        <v/>
      </c>
      <c r="AB14" s="96" t="str">
        <f t="shared" si="7"/>
        <v/>
      </c>
      <c r="AC14" s="96" t="str">
        <f t="shared" si="7"/>
        <v/>
      </c>
      <c r="AD14" s="96" t="str">
        <f t="shared" si="7"/>
        <v/>
      </c>
      <c r="AE14" s="96" t="str">
        <f t="shared" si="7"/>
        <v/>
      </c>
      <c r="AF14" s="96" t="str">
        <f t="shared" si="7"/>
        <v/>
      </c>
      <c r="AG14" s="96" t="str">
        <f t="shared" si="7"/>
        <v/>
      </c>
      <c r="AH14" s="96" t="str">
        <f t="shared" si="7"/>
        <v/>
      </c>
      <c r="AI14" s="96" t="str">
        <f t="shared" si="7"/>
        <v/>
      </c>
      <c r="AJ14" s="96" t="str">
        <f t="shared" si="7"/>
        <v/>
      </c>
      <c r="AK14" s="96" t="str">
        <f t="shared" si="7"/>
        <v/>
      </c>
      <c r="AL14" s="96" t="str">
        <f t="shared" si="7"/>
        <v/>
      </c>
      <c r="AM14" s="96" t="str">
        <f t="shared" si="7"/>
        <v/>
      </c>
      <c r="AN14" s="96" t="str">
        <f t="shared" si="7"/>
        <v/>
      </c>
      <c r="AO14" s="96" t="str">
        <f t="shared" si="7"/>
        <v/>
      </c>
      <c r="AP14" s="96" t="str">
        <f t="shared" si="7"/>
        <v/>
      </c>
    </row>
    <row r="15" customHeight="1" spans="1:42">
      <c r="A15" s="102"/>
      <c r="B15" s="96"/>
      <c r="C15" s="103" t="s">
        <v>61</v>
      </c>
      <c r="D15" s="111" t="s">
        <v>313</v>
      </c>
      <c r="E15" s="112"/>
      <c r="F15" s="104" t="e">
        <f t="shared" si="0"/>
        <v>#DIV/0!</v>
      </c>
      <c r="G15" s="110"/>
      <c r="H15" s="110"/>
      <c r="I15" s="110"/>
      <c r="J15" s="110"/>
      <c r="K15" s="110"/>
      <c r="L15" s="110"/>
      <c r="M15" s="110"/>
      <c r="N15" s="110"/>
      <c r="O15" s="110"/>
      <c r="P15" s="110"/>
      <c r="Q15" s="110"/>
      <c r="R15" s="110"/>
      <c r="S15" s="110"/>
      <c r="T15" s="110"/>
      <c r="U15" s="110"/>
      <c r="V15" s="110"/>
      <c r="W15" s="110"/>
      <c r="X15" s="110"/>
      <c r="Y15" s="96" t="str">
        <f>IF(G15="","",(IF(G15&gt;5,1,(IF(G15&lt;0,1,0)))))</f>
        <v/>
      </c>
      <c r="Z15" s="96" t="str">
        <f t="shared" ref="Z15:AP15" si="8">IF(H15="","",(IF(H15&gt;5,1,(IF(H15&lt;0,1,0)))))</f>
        <v/>
      </c>
      <c r="AA15" s="96" t="str">
        <f t="shared" si="8"/>
        <v/>
      </c>
      <c r="AB15" s="96" t="str">
        <f t="shared" si="8"/>
        <v/>
      </c>
      <c r="AC15" s="96" t="str">
        <f t="shared" si="8"/>
        <v/>
      </c>
      <c r="AD15" s="96" t="str">
        <f t="shared" si="8"/>
        <v/>
      </c>
      <c r="AE15" s="96" t="str">
        <f t="shared" si="8"/>
        <v/>
      </c>
      <c r="AF15" s="96" t="str">
        <f t="shared" si="8"/>
        <v/>
      </c>
      <c r="AG15" s="96" t="str">
        <f t="shared" si="8"/>
        <v/>
      </c>
      <c r="AH15" s="96" t="str">
        <f t="shared" si="8"/>
        <v/>
      </c>
      <c r="AI15" s="96" t="str">
        <f t="shared" si="8"/>
        <v/>
      </c>
      <c r="AJ15" s="96" t="str">
        <f t="shared" si="8"/>
        <v/>
      </c>
      <c r="AK15" s="96" t="str">
        <f t="shared" si="8"/>
        <v/>
      </c>
      <c r="AL15" s="96" t="str">
        <f t="shared" si="8"/>
        <v/>
      </c>
      <c r="AM15" s="96" t="str">
        <f t="shared" si="8"/>
        <v/>
      </c>
      <c r="AN15" s="96" t="str">
        <f t="shared" si="8"/>
        <v/>
      </c>
      <c r="AO15" s="96" t="str">
        <f t="shared" si="8"/>
        <v/>
      </c>
      <c r="AP15" s="96" t="str">
        <f t="shared" si="8"/>
        <v/>
      </c>
    </row>
    <row r="16" customHeight="1" spans="1:42">
      <c r="A16" s="102"/>
      <c r="B16" s="96"/>
      <c r="C16" s="103"/>
      <c r="D16" s="113"/>
      <c r="E16" s="114"/>
      <c r="F16" s="104" t="e">
        <f t="shared" si="0"/>
        <v>#DIV/0!</v>
      </c>
      <c r="G16" s="110"/>
      <c r="H16" s="110"/>
      <c r="I16" s="110"/>
      <c r="J16" s="110"/>
      <c r="K16" s="110"/>
      <c r="L16" s="110"/>
      <c r="M16" s="110"/>
      <c r="N16" s="110"/>
      <c r="O16" s="110"/>
      <c r="P16" s="110"/>
      <c r="Q16" s="110"/>
      <c r="R16" s="110"/>
      <c r="S16" s="110"/>
      <c r="T16" s="110"/>
      <c r="U16" s="110"/>
      <c r="V16" s="110"/>
      <c r="W16" s="110"/>
      <c r="X16" s="110"/>
      <c r="Y16" s="96" t="str">
        <f>IF(G16="","",(IF(G16&gt;5,1,(IF(G16&lt;0,1,0)))))</f>
        <v/>
      </c>
      <c r="Z16" s="96" t="str">
        <f t="shared" ref="Z16:AP16" si="9">IF(H16="","",(IF(H16&gt;5,1,(IF(H16&lt;0,1,0)))))</f>
        <v/>
      </c>
      <c r="AA16" s="96" t="str">
        <f t="shared" si="9"/>
        <v/>
      </c>
      <c r="AB16" s="96" t="str">
        <f t="shared" si="9"/>
        <v/>
      </c>
      <c r="AC16" s="96" t="str">
        <f t="shared" si="9"/>
        <v/>
      </c>
      <c r="AD16" s="96" t="str">
        <f t="shared" si="9"/>
        <v/>
      </c>
      <c r="AE16" s="96" t="str">
        <f t="shared" si="9"/>
        <v/>
      </c>
      <c r="AF16" s="96" t="str">
        <f t="shared" si="9"/>
        <v/>
      </c>
      <c r="AG16" s="96" t="str">
        <f t="shared" si="9"/>
        <v/>
      </c>
      <c r="AH16" s="96" t="str">
        <f t="shared" si="9"/>
        <v/>
      </c>
      <c r="AI16" s="96" t="str">
        <f t="shared" si="9"/>
        <v/>
      </c>
      <c r="AJ16" s="96" t="str">
        <f t="shared" si="9"/>
        <v/>
      </c>
      <c r="AK16" s="96" t="str">
        <f t="shared" si="9"/>
        <v/>
      </c>
      <c r="AL16" s="96" t="str">
        <f t="shared" si="9"/>
        <v/>
      </c>
      <c r="AM16" s="96" t="str">
        <f t="shared" si="9"/>
        <v/>
      </c>
      <c r="AN16" s="96" t="str">
        <f t="shared" si="9"/>
        <v/>
      </c>
      <c r="AO16" s="96" t="str">
        <f t="shared" si="9"/>
        <v/>
      </c>
      <c r="AP16" s="96" t="str">
        <f t="shared" si="9"/>
        <v/>
      </c>
    </row>
    <row r="17" customHeight="1" spans="1:42">
      <c r="A17" s="102"/>
      <c r="B17" s="96" t="s">
        <v>83</v>
      </c>
      <c r="C17" s="103" t="s">
        <v>84</v>
      </c>
      <c r="D17" s="111" t="s">
        <v>314</v>
      </c>
      <c r="E17" s="112"/>
      <c r="F17" s="104" t="e">
        <f t="shared" ref="F17:F32" si="10">COUNTIF(Y17:AP17,"=0")/COUNT(Y17:AP17)</f>
        <v>#DIV/0!</v>
      </c>
      <c r="G17" s="110"/>
      <c r="H17" s="115"/>
      <c r="I17" s="115"/>
      <c r="J17" s="110"/>
      <c r="K17" s="110"/>
      <c r="L17" s="110"/>
      <c r="M17" s="110"/>
      <c r="N17" s="110"/>
      <c r="O17" s="110"/>
      <c r="P17" s="110"/>
      <c r="Q17" s="110"/>
      <c r="R17" s="110"/>
      <c r="S17" s="110"/>
      <c r="T17" s="110"/>
      <c r="U17" s="110"/>
      <c r="V17" s="110"/>
      <c r="W17" s="110"/>
      <c r="X17" s="110"/>
      <c r="Y17" s="96" t="str">
        <f>IF(G17="","",(IF(G17&gt;4,1,(IF(G17&lt;0,1,0)))))</f>
        <v/>
      </c>
      <c r="Z17" s="96" t="str">
        <f t="shared" ref="Z17:AP17" si="11">IF(H17="","",(IF(H17&gt;4,1,(IF(H17&lt;0,1,0)))))</f>
        <v/>
      </c>
      <c r="AA17" s="96" t="str">
        <f t="shared" si="11"/>
        <v/>
      </c>
      <c r="AB17" s="96" t="str">
        <f t="shared" si="11"/>
        <v/>
      </c>
      <c r="AC17" s="96" t="str">
        <f t="shared" si="11"/>
        <v/>
      </c>
      <c r="AD17" s="96" t="str">
        <f t="shared" si="11"/>
        <v/>
      </c>
      <c r="AE17" s="96" t="str">
        <f t="shared" si="11"/>
        <v/>
      </c>
      <c r="AF17" s="96" t="str">
        <f t="shared" si="11"/>
        <v/>
      </c>
      <c r="AG17" s="96" t="str">
        <f t="shared" si="11"/>
        <v/>
      </c>
      <c r="AH17" s="96" t="str">
        <f t="shared" si="11"/>
        <v/>
      </c>
      <c r="AI17" s="96" t="str">
        <f t="shared" si="11"/>
        <v/>
      </c>
      <c r="AJ17" s="96" t="str">
        <f t="shared" si="11"/>
        <v/>
      </c>
      <c r="AK17" s="96" t="str">
        <f t="shared" si="11"/>
        <v/>
      </c>
      <c r="AL17" s="96" t="str">
        <f t="shared" si="11"/>
        <v/>
      </c>
      <c r="AM17" s="96" t="str">
        <f t="shared" si="11"/>
        <v/>
      </c>
      <c r="AN17" s="96" t="str">
        <f t="shared" si="11"/>
        <v/>
      </c>
      <c r="AO17" s="96" t="str">
        <f t="shared" si="11"/>
        <v/>
      </c>
      <c r="AP17" s="96" t="str">
        <f t="shared" si="11"/>
        <v/>
      </c>
    </row>
    <row r="18" customHeight="1" spans="1:42">
      <c r="A18" s="102"/>
      <c r="B18" s="96"/>
      <c r="C18" s="103"/>
      <c r="D18" s="113"/>
      <c r="E18" s="114"/>
      <c r="F18" s="104" t="e">
        <f t="shared" si="10"/>
        <v>#DIV/0!</v>
      </c>
      <c r="G18" s="110"/>
      <c r="H18" s="115"/>
      <c r="I18" s="115"/>
      <c r="J18" s="110"/>
      <c r="K18" s="110"/>
      <c r="L18" s="110"/>
      <c r="M18" s="110"/>
      <c r="N18" s="110"/>
      <c r="O18" s="110"/>
      <c r="P18" s="110"/>
      <c r="Q18" s="110"/>
      <c r="R18" s="110"/>
      <c r="S18" s="110"/>
      <c r="T18" s="110"/>
      <c r="U18" s="110"/>
      <c r="V18" s="110"/>
      <c r="W18" s="110"/>
      <c r="X18" s="110"/>
      <c r="Y18" s="96" t="str">
        <f t="shared" ref="Y18:Y20" si="12">IF(G18="","",(IF(G18&gt;4,1,(IF(G18&lt;0,1,0)))))</f>
        <v/>
      </c>
      <c r="Z18" s="96" t="str">
        <f t="shared" ref="Z18:AP18" si="13">IF(H18="","",(IF(H18&gt;4,1,(IF(H18&lt;0,1,0)))))</f>
        <v/>
      </c>
      <c r="AA18" s="96" t="str">
        <f t="shared" si="13"/>
        <v/>
      </c>
      <c r="AB18" s="96" t="str">
        <f t="shared" si="13"/>
        <v/>
      </c>
      <c r="AC18" s="96" t="str">
        <f t="shared" si="13"/>
        <v/>
      </c>
      <c r="AD18" s="96" t="str">
        <f t="shared" si="13"/>
        <v/>
      </c>
      <c r="AE18" s="96" t="str">
        <f t="shared" si="13"/>
        <v/>
      </c>
      <c r="AF18" s="96" t="str">
        <f t="shared" si="13"/>
        <v/>
      </c>
      <c r="AG18" s="96" t="str">
        <f t="shared" si="13"/>
        <v/>
      </c>
      <c r="AH18" s="96" t="str">
        <f t="shared" si="13"/>
        <v/>
      </c>
      <c r="AI18" s="96" t="str">
        <f t="shared" si="13"/>
        <v/>
      </c>
      <c r="AJ18" s="96" t="str">
        <f t="shared" si="13"/>
        <v/>
      </c>
      <c r="AK18" s="96" t="str">
        <f t="shared" si="13"/>
        <v/>
      </c>
      <c r="AL18" s="96" t="str">
        <f t="shared" si="13"/>
        <v/>
      </c>
      <c r="AM18" s="96" t="str">
        <f t="shared" si="13"/>
        <v/>
      </c>
      <c r="AN18" s="96" t="str">
        <f t="shared" si="13"/>
        <v/>
      </c>
      <c r="AO18" s="96" t="str">
        <f t="shared" si="13"/>
        <v/>
      </c>
      <c r="AP18" s="96" t="str">
        <f t="shared" si="13"/>
        <v/>
      </c>
    </row>
    <row r="19" customHeight="1" spans="1:42">
      <c r="A19" s="102"/>
      <c r="B19" s="96"/>
      <c r="C19" s="103" t="s">
        <v>86</v>
      </c>
      <c r="D19" s="111" t="s">
        <v>314</v>
      </c>
      <c r="E19" s="112"/>
      <c r="F19" s="104" t="e">
        <f t="shared" si="10"/>
        <v>#DIV/0!</v>
      </c>
      <c r="G19" s="110"/>
      <c r="H19" s="115"/>
      <c r="I19" s="115"/>
      <c r="J19" s="110"/>
      <c r="K19" s="110"/>
      <c r="L19" s="110"/>
      <c r="M19" s="110"/>
      <c r="N19" s="110"/>
      <c r="O19" s="110"/>
      <c r="P19" s="110"/>
      <c r="Q19" s="110"/>
      <c r="R19" s="110"/>
      <c r="S19" s="110"/>
      <c r="T19" s="110"/>
      <c r="U19" s="110"/>
      <c r="V19" s="110"/>
      <c r="W19" s="110"/>
      <c r="X19" s="110"/>
      <c r="Y19" s="96" t="str">
        <f t="shared" si="12"/>
        <v/>
      </c>
      <c r="Z19" s="96" t="str">
        <f t="shared" ref="Z19:AP19" si="14">IF(H19="","",(IF(H19&gt;4,1,(IF(H19&lt;0,1,0)))))</f>
        <v/>
      </c>
      <c r="AA19" s="96" t="str">
        <f t="shared" si="14"/>
        <v/>
      </c>
      <c r="AB19" s="96" t="str">
        <f t="shared" si="14"/>
        <v/>
      </c>
      <c r="AC19" s="96" t="str">
        <f t="shared" si="14"/>
        <v/>
      </c>
      <c r="AD19" s="96" t="str">
        <f t="shared" si="14"/>
        <v/>
      </c>
      <c r="AE19" s="96" t="str">
        <f t="shared" si="14"/>
        <v/>
      </c>
      <c r="AF19" s="96" t="str">
        <f t="shared" si="14"/>
        <v/>
      </c>
      <c r="AG19" s="96" t="str">
        <f t="shared" si="14"/>
        <v/>
      </c>
      <c r="AH19" s="96" t="str">
        <f t="shared" si="14"/>
        <v/>
      </c>
      <c r="AI19" s="96" t="str">
        <f t="shared" si="14"/>
        <v/>
      </c>
      <c r="AJ19" s="96" t="str">
        <f t="shared" si="14"/>
        <v/>
      </c>
      <c r="AK19" s="96" t="str">
        <f t="shared" si="14"/>
        <v/>
      </c>
      <c r="AL19" s="96" t="str">
        <f t="shared" si="14"/>
        <v/>
      </c>
      <c r="AM19" s="96" t="str">
        <f t="shared" si="14"/>
        <v/>
      </c>
      <c r="AN19" s="96" t="str">
        <f t="shared" si="14"/>
        <v/>
      </c>
      <c r="AO19" s="96" t="str">
        <f t="shared" si="14"/>
        <v/>
      </c>
      <c r="AP19" s="96" t="str">
        <f t="shared" si="14"/>
        <v/>
      </c>
    </row>
    <row r="20" customHeight="1" spans="1:42">
      <c r="A20" s="102"/>
      <c r="B20" s="96"/>
      <c r="C20" s="103"/>
      <c r="D20" s="113"/>
      <c r="E20" s="114"/>
      <c r="F20" s="104" t="e">
        <f t="shared" si="10"/>
        <v>#DIV/0!</v>
      </c>
      <c r="G20" s="110"/>
      <c r="H20" s="115"/>
      <c r="I20" s="115"/>
      <c r="J20" s="110"/>
      <c r="K20" s="110"/>
      <c r="L20" s="110"/>
      <c r="M20" s="110"/>
      <c r="N20" s="110"/>
      <c r="O20" s="110"/>
      <c r="P20" s="110"/>
      <c r="Q20" s="110"/>
      <c r="R20" s="110"/>
      <c r="S20" s="110"/>
      <c r="T20" s="110"/>
      <c r="U20" s="110"/>
      <c r="V20" s="110"/>
      <c r="W20" s="110"/>
      <c r="X20" s="110"/>
      <c r="Y20" s="96" t="str">
        <f t="shared" si="12"/>
        <v/>
      </c>
      <c r="Z20" s="96" t="str">
        <f t="shared" ref="Z20:AP20" si="15">IF(H20="","",(IF(H20&gt;4,1,(IF(H20&lt;0,1,0)))))</f>
        <v/>
      </c>
      <c r="AA20" s="96" t="str">
        <f t="shared" si="15"/>
        <v/>
      </c>
      <c r="AB20" s="96" t="str">
        <f t="shared" si="15"/>
        <v/>
      </c>
      <c r="AC20" s="96" t="str">
        <f t="shared" si="15"/>
        <v/>
      </c>
      <c r="AD20" s="96" t="str">
        <f t="shared" si="15"/>
        <v/>
      </c>
      <c r="AE20" s="96" t="str">
        <f t="shared" si="15"/>
        <v/>
      </c>
      <c r="AF20" s="96" t="str">
        <f t="shared" si="15"/>
        <v/>
      </c>
      <c r="AG20" s="96" t="str">
        <f t="shared" si="15"/>
        <v/>
      </c>
      <c r="AH20" s="96" t="str">
        <f t="shared" si="15"/>
        <v/>
      </c>
      <c r="AI20" s="96" t="str">
        <f t="shared" si="15"/>
        <v/>
      </c>
      <c r="AJ20" s="96" t="str">
        <f t="shared" si="15"/>
        <v/>
      </c>
      <c r="AK20" s="96" t="str">
        <f t="shared" si="15"/>
        <v/>
      </c>
      <c r="AL20" s="96" t="str">
        <f t="shared" si="15"/>
        <v/>
      </c>
      <c r="AM20" s="96" t="str">
        <f t="shared" si="15"/>
        <v/>
      </c>
      <c r="AN20" s="96" t="str">
        <f t="shared" si="15"/>
        <v/>
      </c>
      <c r="AO20" s="96" t="str">
        <f t="shared" si="15"/>
        <v/>
      </c>
      <c r="AP20" s="96" t="str">
        <f t="shared" si="15"/>
        <v/>
      </c>
    </row>
    <row r="21" customHeight="1" spans="1:42">
      <c r="A21" s="102"/>
      <c r="B21" s="96"/>
      <c r="C21" s="103" t="s">
        <v>90</v>
      </c>
      <c r="D21" s="111" t="s">
        <v>315</v>
      </c>
      <c r="E21" s="112"/>
      <c r="F21" s="104" t="e">
        <f t="shared" si="10"/>
        <v>#DIV/0!</v>
      </c>
      <c r="G21" s="110"/>
      <c r="H21" s="110"/>
      <c r="I21" s="110"/>
      <c r="J21" s="110"/>
      <c r="K21" s="110"/>
      <c r="L21" s="110"/>
      <c r="M21" s="110"/>
      <c r="N21" s="110"/>
      <c r="O21" s="110"/>
      <c r="P21" s="110"/>
      <c r="Q21" s="110"/>
      <c r="R21" s="110"/>
      <c r="S21" s="110"/>
      <c r="T21" s="110"/>
      <c r="U21" s="110"/>
      <c r="V21" s="110"/>
      <c r="W21" s="110"/>
      <c r="X21" s="110"/>
      <c r="Y21" s="96" t="str">
        <f>IF(G21="","",(IF(G21&gt;10,1,(IF(G21&lt;0,1,0)))))</f>
        <v/>
      </c>
      <c r="Z21" s="96" t="str">
        <f t="shared" ref="Z21:AP21" si="16">IF(H21="","",(IF(H21&gt;10,1,(IF(H21&lt;0,1,0)))))</f>
        <v/>
      </c>
      <c r="AA21" s="96" t="str">
        <f t="shared" si="16"/>
        <v/>
      </c>
      <c r="AB21" s="96" t="str">
        <f t="shared" si="16"/>
        <v/>
      </c>
      <c r="AC21" s="96" t="str">
        <f t="shared" si="16"/>
        <v/>
      </c>
      <c r="AD21" s="96" t="str">
        <f t="shared" si="16"/>
        <v/>
      </c>
      <c r="AE21" s="96" t="str">
        <f t="shared" si="16"/>
        <v/>
      </c>
      <c r="AF21" s="96" t="str">
        <f t="shared" si="16"/>
        <v/>
      </c>
      <c r="AG21" s="96" t="str">
        <f t="shared" si="16"/>
        <v/>
      </c>
      <c r="AH21" s="96" t="str">
        <f t="shared" si="16"/>
        <v/>
      </c>
      <c r="AI21" s="96" t="str">
        <f t="shared" si="16"/>
        <v/>
      </c>
      <c r="AJ21" s="96" t="str">
        <f t="shared" si="16"/>
        <v/>
      </c>
      <c r="AK21" s="96" t="str">
        <f t="shared" si="16"/>
        <v/>
      </c>
      <c r="AL21" s="96" t="str">
        <f t="shared" si="16"/>
        <v/>
      </c>
      <c r="AM21" s="96" t="str">
        <f t="shared" si="16"/>
        <v/>
      </c>
      <c r="AN21" s="96" t="str">
        <f t="shared" si="16"/>
        <v/>
      </c>
      <c r="AO21" s="96" t="str">
        <f t="shared" si="16"/>
        <v/>
      </c>
      <c r="AP21" s="96" t="str">
        <f t="shared" si="16"/>
        <v/>
      </c>
    </row>
    <row r="22" customHeight="1" spans="1:42">
      <c r="A22" s="102"/>
      <c r="B22" s="96"/>
      <c r="C22" s="103"/>
      <c r="D22" s="113"/>
      <c r="E22" s="114"/>
      <c r="F22" s="104" t="e">
        <f t="shared" si="10"/>
        <v>#DIV/0!</v>
      </c>
      <c r="G22" s="110"/>
      <c r="H22" s="110"/>
      <c r="I22" s="110"/>
      <c r="J22" s="110"/>
      <c r="K22" s="110"/>
      <c r="L22" s="110"/>
      <c r="M22" s="110"/>
      <c r="N22" s="110"/>
      <c r="O22" s="110"/>
      <c r="P22" s="110"/>
      <c r="Q22" s="110"/>
      <c r="R22" s="110"/>
      <c r="S22" s="110"/>
      <c r="T22" s="110"/>
      <c r="U22" s="110"/>
      <c r="V22" s="110"/>
      <c r="W22" s="110"/>
      <c r="X22" s="110"/>
      <c r="Y22" s="96" t="str">
        <f>IF(G22="","",(IF(G22&gt;10,1,(IF(G22&lt;0,1,0)))))</f>
        <v/>
      </c>
      <c r="Z22" s="96" t="str">
        <f t="shared" ref="Z22:AP22" si="17">IF(H22="","",(IF(H22&gt;10,1,(IF(H22&lt;0,1,0)))))</f>
        <v/>
      </c>
      <c r="AA22" s="96" t="str">
        <f t="shared" si="17"/>
        <v/>
      </c>
      <c r="AB22" s="96" t="str">
        <f t="shared" si="17"/>
        <v/>
      </c>
      <c r="AC22" s="96" t="str">
        <f t="shared" si="17"/>
        <v/>
      </c>
      <c r="AD22" s="96" t="str">
        <f t="shared" si="17"/>
        <v/>
      </c>
      <c r="AE22" s="96" t="str">
        <f t="shared" si="17"/>
        <v/>
      </c>
      <c r="AF22" s="96" t="str">
        <f t="shared" si="17"/>
        <v/>
      </c>
      <c r="AG22" s="96" t="str">
        <f t="shared" si="17"/>
        <v/>
      </c>
      <c r="AH22" s="96" t="str">
        <f t="shared" si="17"/>
        <v/>
      </c>
      <c r="AI22" s="96" t="str">
        <f t="shared" si="17"/>
        <v/>
      </c>
      <c r="AJ22" s="96" t="str">
        <f t="shared" si="17"/>
        <v/>
      </c>
      <c r="AK22" s="96" t="str">
        <f t="shared" si="17"/>
        <v/>
      </c>
      <c r="AL22" s="96" t="str">
        <f t="shared" si="17"/>
        <v/>
      </c>
      <c r="AM22" s="96" t="str">
        <f t="shared" si="17"/>
        <v/>
      </c>
      <c r="AN22" s="96" t="str">
        <f t="shared" si="17"/>
        <v/>
      </c>
      <c r="AO22" s="96" t="str">
        <f t="shared" si="17"/>
        <v/>
      </c>
      <c r="AP22" s="96" t="str">
        <f t="shared" si="17"/>
        <v/>
      </c>
    </row>
    <row r="23" customHeight="1" spans="1:42">
      <c r="A23" s="102"/>
      <c r="B23" s="96"/>
      <c r="C23" s="103" t="s">
        <v>93</v>
      </c>
      <c r="D23" s="111" t="s">
        <v>316</v>
      </c>
      <c r="E23" s="112"/>
      <c r="F23" s="104" t="e">
        <f t="shared" si="10"/>
        <v>#DIV/0!</v>
      </c>
      <c r="G23" s="110"/>
      <c r="H23" s="115"/>
      <c r="I23" s="115"/>
      <c r="J23" s="110"/>
      <c r="K23" s="110"/>
      <c r="L23" s="110"/>
      <c r="M23" s="110"/>
      <c r="N23" s="110"/>
      <c r="O23" s="110"/>
      <c r="P23" s="110"/>
      <c r="Q23" s="110"/>
      <c r="R23" s="110"/>
      <c r="S23" s="110"/>
      <c r="T23" s="110"/>
      <c r="U23" s="110"/>
      <c r="V23" s="110"/>
      <c r="W23" s="110"/>
      <c r="X23" s="110"/>
      <c r="Y23" s="96" t="str">
        <f t="shared" ref="Y23:Y24" si="18">IF(G23="","",(IF(G23&gt;20,1,(IF(G23&lt;-20,1,0)))))</f>
        <v/>
      </c>
      <c r="Z23" s="96" t="str">
        <f t="shared" ref="Z23:AP23" si="19">IF(H23="","",(IF(H23&gt;20,1,(IF(H23&lt;-20,1,0)))))</f>
        <v/>
      </c>
      <c r="AA23" s="96" t="str">
        <f t="shared" si="19"/>
        <v/>
      </c>
      <c r="AB23" s="96" t="str">
        <f t="shared" si="19"/>
        <v/>
      </c>
      <c r="AC23" s="96" t="str">
        <f t="shared" si="19"/>
        <v/>
      </c>
      <c r="AD23" s="96" t="str">
        <f t="shared" si="19"/>
        <v/>
      </c>
      <c r="AE23" s="96" t="str">
        <f t="shared" si="19"/>
        <v/>
      </c>
      <c r="AF23" s="96" t="str">
        <f t="shared" si="19"/>
        <v/>
      </c>
      <c r="AG23" s="96" t="str">
        <f t="shared" si="19"/>
        <v/>
      </c>
      <c r="AH23" s="96" t="str">
        <f t="shared" si="19"/>
        <v/>
      </c>
      <c r="AI23" s="96" t="str">
        <f t="shared" si="19"/>
        <v/>
      </c>
      <c r="AJ23" s="96" t="str">
        <f t="shared" si="19"/>
        <v/>
      </c>
      <c r="AK23" s="96" t="str">
        <f t="shared" si="19"/>
        <v/>
      </c>
      <c r="AL23" s="96" t="str">
        <f t="shared" si="19"/>
        <v/>
      </c>
      <c r="AM23" s="96" t="str">
        <f t="shared" si="19"/>
        <v/>
      </c>
      <c r="AN23" s="96" t="str">
        <f t="shared" si="19"/>
        <v/>
      </c>
      <c r="AO23" s="96" t="str">
        <f t="shared" si="19"/>
        <v/>
      </c>
      <c r="AP23" s="96" t="str">
        <f t="shared" si="19"/>
        <v/>
      </c>
    </row>
    <row r="24" customHeight="1" spans="1:42">
      <c r="A24" s="102"/>
      <c r="B24" s="96"/>
      <c r="C24" s="103"/>
      <c r="D24" s="113"/>
      <c r="E24" s="114"/>
      <c r="F24" s="104" t="e">
        <f t="shared" si="10"/>
        <v>#DIV/0!</v>
      </c>
      <c r="G24" s="110"/>
      <c r="H24" s="115"/>
      <c r="I24" s="115"/>
      <c r="J24" s="110"/>
      <c r="K24" s="110"/>
      <c r="L24" s="110"/>
      <c r="M24" s="110"/>
      <c r="N24" s="110"/>
      <c r="O24" s="110"/>
      <c r="P24" s="110"/>
      <c r="Q24" s="110"/>
      <c r="R24" s="110"/>
      <c r="S24" s="110"/>
      <c r="T24" s="110"/>
      <c r="U24" s="110"/>
      <c r="V24" s="110"/>
      <c r="W24" s="110"/>
      <c r="X24" s="110"/>
      <c r="Y24" s="96" t="str">
        <f t="shared" si="18"/>
        <v/>
      </c>
      <c r="Z24" s="96" t="str">
        <f t="shared" ref="Z24:AP24" si="20">IF(H24="","",(IF(H24&gt;20,1,(IF(H24&lt;-20,1,0)))))</f>
        <v/>
      </c>
      <c r="AA24" s="96" t="str">
        <f t="shared" si="20"/>
        <v/>
      </c>
      <c r="AB24" s="96" t="str">
        <f t="shared" si="20"/>
        <v/>
      </c>
      <c r="AC24" s="96" t="str">
        <f t="shared" si="20"/>
        <v/>
      </c>
      <c r="AD24" s="96" t="str">
        <f t="shared" si="20"/>
        <v/>
      </c>
      <c r="AE24" s="96" t="str">
        <f t="shared" si="20"/>
        <v/>
      </c>
      <c r="AF24" s="96" t="str">
        <f t="shared" si="20"/>
        <v/>
      </c>
      <c r="AG24" s="96" t="str">
        <f t="shared" si="20"/>
        <v/>
      </c>
      <c r="AH24" s="96" t="str">
        <f t="shared" si="20"/>
        <v/>
      </c>
      <c r="AI24" s="96" t="str">
        <f t="shared" si="20"/>
        <v/>
      </c>
      <c r="AJ24" s="96" t="str">
        <f t="shared" si="20"/>
        <v/>
      </c>
      <c r="AK24" s="96" t="str">
        <f t="shared" si="20"/>
        <v/>
      </c>
      <c r="AL24" s="96" t="str">
        <f t="shared" si="20"/>
        <v/>
      </c>
      <c r="AM24" s="96" t="str">
        <f t="shared" si="20"/>
        <v/>
      </c>
      <c r="AN24" s="96" t="str">
        <f t="shared" si="20"/>
        <v/>
      </c>
      <c r="AO24" s="96" t="str">
        <f t="shared" si="20"/>
        <v/>
      </c>
      <c r="AP24" s="96" t="str">
        <f t="shared" si="20"/>
        <v/>
      </c>
    </row>
    <row r="25" customHeight="1" spans="1:42">
      <c r="A25" s="102"/>
      <c r="B25" s="96"/>
      <c r="C25" s="106" t="s">
        <v>101</v>
      </c>
      <c r="D25" s="107" t="s">
        <v>317</v>
      </c>
      <c r="E25" s="108"/>
      <c r="F25" s="104" t="e">
        <f t="shared" si="10"/>
        <v>#DIV/0!</v>
      </c>
      <c r="G25" s="110"/>
      <c r="H25" s="115"/>
      <c r="I25" s="115"/>
      <c r="J25" s="110"/>
      <c r="K25" s="110"/>
      <c r="L25" s="110"/>
      <c r="M25" s="110"/>
      <c r="N25" s="110"/>
      <c r="O25" s="110"/>
      <c r="P25" s="110"/>
      <c r="Q25" s="110"/>
      <c r="R25" s="110"/>
      <c r="S25" s="110"/>
      <c r="T25" s="110"/>
      <c r="U25" s="110"/>
      <c r="V25" s="110"/>
      <c r="W25" s="110"/>
      <c r="X25" s="110"/>
      <c r="Y25" s="96" t="str">
        <f>IF(G25="","",(IF(G25&gt;10,1,(IF(G25&lt;-10,1,0)))))</f>
        <v/>
      </c>
      <c r="Z25" s="96" t="str">
        <f t="shared" ref="Z25:AP25" si="21">IF(H25="","",(IF(H25&gt;10,1,(IF(H25&lt;-10,1,0)))))</f>
        <v/>
      </c>
      <c r="AA25" s="96" t="str">
        <f t="shared" si="21"/>
        <v/>
      </c>
      <c r="AB25" s="96" t="str">
        <f t="shared" si="21"/>
        <v/>
      </c>
      <c r="AC25" s="96" t="str">
        <f t="shared" si="21"/>
        <v/>
      </c>
      <c r="AD25" s="96" t="str">
        <f t="shared" si="21"/>
        <v/>
      </c>
      <c r="AE25" s="96" t="str">
        <f t="shared" si="21"/>
        <v/>
      </c>
      <c r="AF25" s="96" t="str">
        <f t="shared" si="21"/>
        <v/>
      </c>
      <c r="AG25" s="96" t="str">
        <f t="shared" si="21"/>
        <v/>
      </c>
      <c r="AH25" s="96" t="str">
        <f t="shared" si="21"/>
        <v/>
      </c>
      <c r="AI25" s="96" t="str">
        <f t="shared" si="21"/>
        <v/>
      </c>
      <c r="AJ25" s="96" t="str">
        <f t="shared" si="21"/>
        <v/>
      </c>
      <c r="AK25" s="96" t="str">
        <f t="shared" si="21"/>
        <v/>
      </c>
      <c r="AL25" s="96" t="str">
        <f t="shared" si="21"/>
        <v/>
      </c>
      <c r="AM25" s="96" t="str">
        <f t="shared" si="21"/>
        <v/>
      </c>
      <c r="AN25" s="96" t="str">
        <f t="shared" si="21"/>
        <v/>
      </c>
      <c r="AO25" s="96" t="str">
        <f t="shared" si="21"/>
        <v/>
      </c>
      <c r="AP25" s="96" t="str">
        <f t="shared" si="21"/>
        <v/>
      </c>
    </row>
    <row r="26" customHeight="1" spans="1:42">
      <c r="A26" s="102"/>
      <c r="B26" s="96"/>
      <c r="C26" s="116"/>
      <c r="D26" s="107" t="s">
        <v>318</v>
      </c>
      <c r="E26" s="108"/>
      <c r="F26" s="104" t="e">
        <f t="shared" si="10"/>
        <v>#DIV/0!</v>
      </c>
      <c r="G26" s="110"/>
      <c r="H26" s="110"/>
      <c r="I26" s="110"/>
      <c r="J26" s="110"/>
      <c r="K26" s="110"/>
      <c r="L26" s="110"/>
      <c r="M26" s="110"/>
      <c r="N26" s="110"/>
      <c r="O26" s="110"/>
      <c r="P26" s="110"/>
      <c r="Q26" s="110"/>
      <c r="R26" s="110"/>
      <c r="S26" s="110"/>
      <c r="T26" s="110"/>
      <c r="U26" s="110"/>
      <c r="V26" s="110"/>
      <c r="W26" s="110"/>
      <c r="X26" s="110"/>
      <c r="Y26" s="96" t="str">
        <f>IF(G26="","",(IF(G26&gt;10,1,(IF(G26&lt;-10,1,0)))))</f>
        <v/>
      </c>
      <c r="Z26" s="96" t="str">
        <f t="shared" ref="Z26:AP26" si="22">IF(H26="","",(IF(H26&gt;10,1,(IF(H26&lt;-10,1,0)))))</f>
        <v/>
      </c>
      <c r="AA26" s="96" t="str">
        <f t="shared" si="22"/>
        <v/>
      </c>
      <c r="AB26" s="96" t="str">
        <f t="shared" si="22"/>
        <v/>
      </c>
      <c r="AC26" s="96" t="str">
        <f t="shared" si="22"/>
        <v/>
      </c>
      <c r="AD26" s="96" t="str">
        <f t="shared" si="22"/>
        <v/>
      </c>
      <c r="AE26" s="96" t="str">
        <f t="shared" si="22"/>
        <v/>
      </c>
      <c r="AF26" s="96" t="str">
        <f t="shared" si="22"/>
        <v/>
      </c>
      <c r="AG26" s="96" t="str">
        <f t="shared" si="22"/>
        <v/>
      </c>
      <c r="AH26" s="96" t="str">
        <f t="shared" si="22"/>
        <v/>
      </c>
      <c r="AI26" s="96" t="str">
        <f t="shared" si="22"/>
        <v/>
      </c>
      <c r="AJ26" s="96" t="str">
        <f t="shared" si="22"/>
        <v/>
      </c>
      <c r="AK26" s="96" t="str">
        <f t="shared" si="22"/>
        <v/>
      </c>
      <c r="AL26" s="96" t="str">
        <f t="shared" si="22"/>
        <v/>
      </c>
      <c r="AM26" s="96" t="str">
        <f t="shared" si="22"/>
        <v/>
      </c>
      <c r="AN26" s="96" t="str">
        <f t="shared" si="22"/>
        <v/>
      </c>
      <c r="AO26" s="96" t="str">
        <f t="shared" si="22"/>
        <v/>
      </c>
      <c r="AP26" s="96" t="str">
        <f t="shared" si="22"/>
        <v/>
      </c>
    </row>
    <row r="27" customHeight="1" spans="1:42">
      <c r="A27" s="102"/>
      <c r="B27" s="96"/>
      <c r="C27" s="109"/>
      <c r="D27" s="111" t="s">
        <v>319</v>
      </c>
      <c r="E27" s="112"/>
      <c r="F27" s="104" t="e">
        <f t="shared" si="10"/>
        <v>#DIV/0!</v>
      </c>
      <c r="G27" s="110"/>
      <c r="H27" s="110"/>
      <c r="I27" s="110"/>
      <c r="J27" s="110"/>
      <c r="K27" s="110"/>
      <c r="L27" s="110"/>
      <c r="M27" s="110"/>
      <c r="N27" s="110"/>
      <c r="O27" s="110"/>
      <c r="P27" s="110"/>
      <c r="Q27" s="110"/>
      <c r="R27" s="110"/>
      <c r="S27" s="110"/>
      <c r="T27" s="110"/>
      <c r="U27" s="110"/>
      <c r="V27" s="110"/>
      <c r="W27" s="110"/>
      <c r="X27" s="110"/>
      <c r="Y27" s="96" t="str">
        <f>IF(G27="","",(IF(G27&gt;5,1,0)))</f>
        <v/>
      </c>
      <c r="Z27" s="96" t="str">
        <f t="shared" ref="Z27:AP27" si="23">IF(H27="","",(IF(H27&gt;5,1,0)))</f>
        <v/>
      </c>
      <c r="AA27" s="96" t="str">
        <f t="shared" si="23"/>
        <v/>
      </c>
      <c r="AB27" s="96" t="str">
        <f t="shared" si="23"/>
        <v/>
      </c>
      <c r="AC27" s="96" t="str">
        <f t="shared" si="23"/>
        <v/>
      </c>
      <c r="AD27" s="96" t="str">
        <f t="shared" si="23"/>
        <v/>
      </c>
      <c r="AE27" s="96" t="str">
        <f t="shared" si="23"/>
        <v/>
      </c>
      <c r="AF27" s="96" t="str">
        <f t="shared" si="23"/>
        <v/>
      </c>
      <c r="AG27" s="96" t="str">
        <f t="shared" si="23"/>
        <v/>
      </c>
      <c r="AH27" s="96" t="str">
        <f t="shared" si="23"/>
        <v/>
      </c>
      <c r="AI27" s="96" t="str">
        <f t="shared" si="23"/>
        <v/>
      </c>
      <c r="AJ27" s="96" t="str">
        <f t="shared" si="23"/>
        <v/>
      </c>
      <c r="AK27" s="96" t="str">
        <f t="shared" si="23"/>
        <v/>
      </c>
      <c r="AL27" s="96" t="str">
        <f t="shared" si="23"/>
        <v/>
      </c>
      <c r="AM27" s="96" t="str">
        <f t="shared" si="23"/>
        <v/>
      </c>
      <c r="AN27" s="96" t="str">
        <f t="shared" si="23"/>
        <v/>
      </c>
      <c r="AO27" s="96" t="str">
        <f t="shared" si="23"/>
        <v/>
      </c>
      <c r="AP27" s="96" t="str">
        <f t="shared" si="23"/>
        <v/>
      </c>
    </row>
    <row r="28" customHeight="1" spans="1:42">
      <c r="A28" s="102"/>
      <c r="B28" s="96"/>
      <c r="C28" s="103" t="s">
        <v>320</v>
      </c>
      <c r="D28" s="111" t="s">
        <v>314</v>
      </c>
      <c r="E28" s="112"/>
      <c r="F28" s="104" t="e">
        <f t="shared" si="10"/>
        <v>#DIV/0!</v>
      </c>
      <c r="G28" s="110"/>
      <c r="H28" s="110"/>
      <c r="I28" s="110"/>
      <c r="J28" s="110"/>
      <c r="K28" s="110"/>
      <c r="L28" s="110"/>
      <c r="M28" s="110"/>
      <c r="N28" s="110"/>
      <c r="O28" s="110"/>
      <c r="P28" s="110"/>
      <c r="Q28" s="110"/>
      <c r="R28" s="110"/>
      <c r="S28" s="110"/>
      <c r="T28" s="110"/>
      <c r="U28" s="110"/>
      <c r="V28" s="110"/>
      <c r="W28" s="110"/>
      <c r="X28" s="110"/>
      <c r="Y28" s="96" t="str">
        <f>IF(G28="","",(IF(G28&gt;4,1,(IF(G28&lt;0,1,0)))))</f>
        <v/>
      </c>
      <c r="Z28" s="96" t="str">
        <f t="shared" ref="Z28:AP28" si="24">IF(H28="","",(IF(H28&gt;4,1,(IF(H28&lt;0,1,0)))))</f>
        <v/>
      </c>
      <c r="AA28" s="96" t="str">
        <f t="shared" si="24"/>
        <v/>
      </c>
      <c r="AB28" s="96" t="str">
        <f t="shared" si="24"/>
        <v/>
      </c>
      <c r="AC28" s="96" t="str">
        <f t="shared" si="24"/>
        <v/>
      </c>
      <c r="AD28" s="96" t="str">
        <f t="shared" si="24"/>
        <v/>
      </c>
      <c r="AE28" s="96" t="str">
        <f t="shared" si="24"/>
        <v/>
      </c>
      <c r="AF28" s="96" t="str">
        <f t="shared" si="24"/>
        <v/>
      </c>
      <c r="AG28" s="96" t="str">
        <f t="shared" si="24"/>
        <v/>
      </c>
      <c r="AH28" s="96" t="str">
        <f t="shared" si="24"/>
        <v/>
      </c>
      <c r="AI28" s="96" t="str">
        <f t="shared" si="24"/>
        <v/>
      </c>
      <c r="AJ28" s="96" t="str">
        <f t="shared" si="24"/>
        <v/>
      </c>
      <c r="AK28" s="96" t="str">
        <f t="shared" si="24"/>
        <v/>
      </c>
      <c r="AL28" s="96" t="str">
        <f t="shared" si="24"/>
        <v/>
      </c>
      <c r="AM28" s="96" t="str">
        <f t="shared" si="24"/>
        <v/>
      </c>
      <c r="AN28" s="96" t="str">
        <f t="shared" si="24"/>
        <v/>
      </c>
      <c r="AO28" s="96" t="str">
        <f t="shared" si="24"/>
        <v/>
      </c>
      <c r="AP28" s="96" t="str">
        <f t="shared" si="24"/>
        <v/>
      </c>
    </row>
    <row r="29" customHeight="1" spans="1:42">
      <c r="A29" s="102"/>
      <c r="B29" s="96"/>
      <c r="C29" s="103"/>
      <c r="D29" s="113"/>
      <c r="E29" s="114"/>
      <c r="F29" s="104" t="e">
        <f t="shared" si="10"/>
        <v>#DIV/0!</v>
      </c>
      <c r="G29" s="110"/>
      <c r="H29" s="115"/>
      <c r="I29" s="115"/>
      <c r="J29" s="110"/>
      <c r="K29" s="110"/>
      <c r="L29" s="110"/>
      <c r="M29" s="110"/>
      <c r="N29" s="110"/>
      <c r="O29" s="110"/>
      <c r="P29" s="110"/>
      <c r="Q29" s="110"/>
      <c r="R29" s="110"/>
      <c r="S29" s="110"/>
      <c r="T29" s="110"/>
      <c r="U29" s="110"/>
      <c r="V29" s="110"/>
      <c r="W29" s="110"/>
      <c r="X29" s="110"/>
      <c r="Y29" s="96" t="str">
        <f>IF(G29="","",(IF(G29&gt;4,1,(IF(G29&lt;0,1,0)))))</f>
        <v/>
      </c>
      <c r="Z29" s="96" t="str">
        <f t="shared" ref="Z29:AP29" si="25">IF(H29="","",(IF(H29&gt;4,1,(IF(H29&lt;0,1,0)))))</f>
        <v/>
      </c>
      <c r="AA29" s="96" t="str">
        <f t="shared" si="25"/>
        <v/>
      </c>
      <c r="AB29" s="96" t="str">
        <f t="shared" si="25"/>
        <v/>
      </c>
      <c r="AC29" s="96" t="str">
        <f t="shared" si="25"/>
        <v/>
      </c>
      <c r="AD29" s="96" t="str">
        <f t="shared" si="25"/>
        <v/>
      </c>
      <c r="AE29" s="96" t="str">
        <f t="shared" si="25"/>
        <v/>
      </c>
      <c r="AF29" s="96" t="str">
        <f t="shared" si="25"/>
        <v/>
      </c>
      <c r="AG29" s="96" t="str">
        <f t="shared" si="25"/>
        <v/>
      </c>
      <c r="AH29" s="96" t="str">
        <f t="shared" si="25"/>
        <v/>
      </c>
      <c r="AI29" s="96" t="str">
        <f t="shared" si="25"/>
        <v/>
      </c>
      <c r="AJ29" s="96" t="str">
        <f t="shared" si="25"/>
        <v/>
      </c>
      <c r="AK29" s="96" t="str">
        <f t="shared" si="25"/>
        <v/>
      </c>
      <c r="AL29" s="96" t="str">
        <f t="shared" si="25"/>
        <v/>
      </c>
      <c r="AM29" s="96" t="str">
        <f t="shared" si="25"/>
        <v/>
      </c>
      <c r="AN29" s="96" t="str">
        <f t="shared" si="25"/>
        <v/>
      </c>
      <c r="AO29" s="96" t="str">
        <f t="shared" si="25"/>
        <v/>
      </c>
      <c r="AP29" s="96" t="str">
        <f t="shared" si="25"/>
        <v/>
      </c>
    </row>
    <row r="30" customHeight="1" spans="1:42">
      <c r="A30" s="102" t="s">
        <v>321</v>
      </c>
      <c r="B30" s="117" t="s">
        <v>322</v>
      </c>
      <c r="C30" s="103" t="s">
        <v>323</v>
      </c>
      <c r="D30" s="118" t="s">
        <v>324</v>
      </c>
      <c r="E30" s="119"/>
      <c r="F30" s="104" t="e">
        <f t="shared" si="10"/>
        <v>#DIV/0!</v>
      </c>
      <c r="G30" s="120"/>
      <c r="H30" s="120"/>
      <c r="I30" s="120"/>
      <c r="J30" s="120"/>
      <c r="K30" s="120"/>
      <c r="L30" s="120"/>
      <c r="M30" s="120"/>
      <c r="N30" s="120"/>
      <c r="O30" s="120"/>
      <c r="P30" s="120"/>
      <c r="Q30" s="120"/>
      <c r="R30" s="120"/>
      <c r="S30" s="120"/>
      <c r="T30" s="120"/>
      <c r="U30" s="120"/>
      <c r="V30" s="120"/>
      <c r="W30" s="120"/>
      <c r="X30" s="120"/>
      <c r="Y30" s="96" t="str">
        <f>IF(G30="","",(IF(G30&gt;10,1,(IF(G30&lt;-20,1,0)))))</f>
        <v/>
      </c>
      <c r="Z30" s="96" t="str">
        <f t="shared" ref="Z30:AP30" si="26">IF(H30="","",(IF(H30&gt;10,1,(IF(H30&lt;-20,1,0)))))</f>
        <v/>
      </c>
      <c r="AA30" s="96" t="str">
        <f t="shared" si="26"/>
        <v/>
      </c>
      <c r="AB30" s="96" t="str">
        <f t="shared" si="26"/>
        <v/>
      </c>
      <c r="AC30" s="96" t="str">
        <f t="shared" si="26"/>
        <v/>
      </c>
      <c r="AD30" s="96" t="str">
        <f t="shared" si="26"/>
        <v/>
      </c>
      <c r="AE30" s="96" t="str">
        <f t="shared" si="26"/>
        <v/>
      </c>
      <c r="AF30" s="96" t="str">
        <f t="shared" si="26"/>
        <v/>
      </c>
      <c r="AG30" s="96" t="str">
        <f t="shared" si="26"/>
        <v/>
      </c>
      <c r="AH30" s="96" t="str">
        <f t="shared" si="26"/>
        <v/>
      </c>
      <c r="AI30" s="96" t="str">
        <f t="shared" si="26"/>
        <v/>
      </c>
      <c r="AJ30" s="96" t="str">
        <f t="shared" si="26"/>
        <v/>
      </c>
      <c r="AK30" s="96" t="str">
        <f t="shared" si="26"/>
        <v/>
      </c>
      <c r="AL30" s="96" t="str">
        <f t="shared" si="26"/>
        <v/>
      </c>
      <c r="AM30" s="96" t="str">
        <f t="shared" si="26"/>
        <v/>
      </c>
      <c r="AN30" s="96" t="str">
        <f t="shared" si="26"/>
        <v/>
      </c>
      <c r="AO30" s="96" t="str">
        <f t="shared" si="26"/>
        <v/>
      </c>
      <c r="AP30" s="96" t="str">
        <f t="shared" si="26"/>
        <v/>
      </c>
    </row>
    <row r="31" customHeight="1" spans="1:42">
      <c r="A31" s="102"/>
      <c r="B31" s="117"/>
      <c r="C31" s="103"/>
      <c r="D31" s="121" t="s">
        <v>325</v>
      </c>
      <c r="E31" s="119"/>
      <c r="F31" s="104" t="e">
        <f t="shared" si="10"/>
        <v>#DIV/0!</v>
      </c>
      <c r="G31" s="120"/>
      <c r="H31" s="120"/>
      <c r="I31" s="120"/>
      <c r="J31" s="120"/>
      <c r="K31" s="120"/>
      <c r="L31" s="120"/>
      <c r="M31" s="120"/>
      <c r="N31" s="120"/>
      <c r="O31" s="120"/>
      <c r="P31" s="120"/>
      <c r="Q31" s="120"/>
      <c r="R31" s="120"/>
      <c r="S31" s="120"/>
      <c r="T31" s="120"/>
      <c r="U31" s="120"/>
      <c r="V31" s="120"/>
      <c r="W31" s="120"/>
      <c r="X31" s="120"/>
      <c r="Y31" s="96" t="str">
        <f>IF(G31="","",(IF(G31&gt;30,1,0)))</f>
        <v/>
      </c>
      <c r="Z31" s="96" t="str">
        <f t="shared" ref="Z31:AP31" si="27">IF(H31="","",(IF(H31&gt;30,1,0)))</f>
        <v/>
      </c>
      <c r="AA31" s="96" t="str">
        <f t="shared" si="27"/>
        <v/>
      </c>
      <c r="AB31" s="96" t="str">
        <f t="shared" si="27"/>
        <v/>
      </c>
      <c r="AC31" s="96" t="str">
        <f t="shared" si="27"/>
        <v/>
      </c>
      <c r="AD31" s="96" t="str">
        <f t="shared" si="27"/>
        <v/>
      </c>
      <c r="AE31" s="96" t="str">
        <f t="shared" si="27"/>
        <v/>
      </c>
      <c r="AF31" s="96" t="str">
        <f t="shared" si="27"/>
        <v/>
      </c>
      <c r="AG31" s="96" t="str">
        <f t="shared" si="27"/>
        <v/>
      </c>
      <c r="AH31" s="96" t="str">
        <f t="shared" si="27"/>
        <v/>
      </c>
      <c r="AI31" s="96" t="str">
        <f t="shared" si="27"/>
        <v/>
      </c>
      <c r="AJ31" s="96" t="str">
        <f t="shared" si="27"/>
        <v/>
      </c>
      <c r="AK31" s="96" t="str">
        <f t="shared" si="27"/>
        <v/>
      </c>
      <c r="AL31" s="96" t="str">
        <f t="shared" si="27"/>
        <v/>
      </c>
      <c r="AM31" s="96" t="str">
        <f t="shared" si="27"/>
        <v/>
      </c>
      <c r="AN31" s="96" t="str">
        <f t="shared" si="27"/>
        <v/>
      </c>
      <c r="AO31" s="96" t="str">
        <f t="shared" si="27"/>
        <v/>
      </c>
      <c r="AP31" s="96" t="str">
        <f t="shared" si="27"/>
        <v/>
      </c>
    </row>
    <row r="32" customHeight="1" spans="1:42">
      <c r="A32" s="102"/>
      <c r="B32" s="117"/>
      <c r="C32" s="103"/>
      <c r="D32" s="122" t="s">
        <v>326</v>
      </c>
      <c r="E32" s="123"/>
      <c r="F32" s="104" t="e">
        <f t="shared" si="10"/>
        <v>#DIV/0!</v>
      </c>
      <c r="G32" s="120"/>
      <c r="H32" s="120"/>
      <c r="I32" s="120"/>
      <c r="J32" s="120"/>
      <c r="K32" s="120"/>
      <c r="L32" s="120"/>
      <c r="M32" s="120"/>
      <c r="N32" s="120"/>
      <c r="O32" s="120"/>
      <c r="P32" s="120"/>
      <c r="Q32" s="120"/>
      <c r="R32" s="120"/>
      <c r="S32" s="120"/>
      <c r="T32" s="120"/>
      <c r="U32" s="120"/>
      <c r="V32" s="120"/>
      <c r="W32" s="120"/>
      <c r="X32" s="120"/>
      <c r="Y32" s="96" t="str">
        <f>IF(G32="","",(IF(G32&gt;15,1,0)))</f>
        <v/>
      </c>
      <c r="Z32" s="96" t="str">
        <f t="shared" ref="Z32:AP32" si="28">IF(H32="","",(IF(H32&gt;15,1,0)))</f>
        <v/>
      </c>
      <c r="AA32" s="96" t="str">
        <f t="shared" si="28"/>
        <v/>
      </c>
      <c r="AB32" s="96" t="str">
        <f t="shared" si="28"/>
        <v/>
      </c>
      <c r="AC32" s="96" t="str">
        <f t="shared" si="28"/>
        <v/>
      </c>
      <c r="AD32" s="96" t="str">
        <f t="shared" si="28"/>
        <v/>
      </c>
      <c r="AE32" s="96" t="str">
        <f t="shared" si="28"/>
        <v/>
      </c>
      <c r="AF32" s="96" t="str">
        <f t="shared" si="28"/>
        <v/>
      </c>
      <c r="AG32" s="96" t="str">
        <f t="shared" si="28"/>
        <v/>
      </c>
      <c r="AH32" s="96" t="str">
        <f t="shared" si="28"/>
        <v/>
      </c>
      <c r="AI32" s="96" t="str">
        <f t="shared" si="28"/>
        <v/>
      </c>
      <c r="AJ32" s="96" t="str">
        <f t="shared" si="28"/>
        <v/>
      </c>
      <c r="AK32" s="96" t="str">
        <f t="shared" si="28"/>
        <v/>
      </c>
      <c r="AL32" s="96" t="str">
        <f t="shared" si="28"/>
        <v/>
      </c>
      <c r="AM32" s="96" t="str">
        <f t="shared" si="28"/>
        <v/>
      </c>
      <c r="AN32" s="96" t="str">
        <f t="shared" si="28"/>
        <v/>
      </c>
      <c r="AO32" s="96" t="str">
        <f t="shared" si="28"/>
        <v/>
      </c>
      <c r="AP32" s="96" t="str">
        <f t="shared" si="28"/>
        <v/>
      </c>
    </row>
    <row r="33" customHeight="1" spans="1:42">
      <c r="A33" s="102"/>
      <c r="B33" s="117"/>
      <c r="C33" s="103"/>
      <c r="D33" s="122" t="s">
        <v>327</v>
      </c>
      <c r="E33" s="123"/>
      <c r="F33" s="104"/>
      <c r="G33" s="120"/>
      <c r="H33" s="120"/>
      <c r="I33" s="120"/>
      <c r="J33" s="120"/>
      <c r="K33" s="120"/>
      <c r="L33" s="120"/>
      <c r="M33" s="120"/>
      <c r="N33" s="120"/>
      <c r="O33" s="120"/>
      <c r="P33" s="120"/>
      <c r="Q33" s="120"/>
      <c r="R33" s="120"/>
      <c r="S33" s="120"/>
      <c r="T33" s="120"/>
      <c r="U33" s="120"/>
      <c r="V33" s="120"/>
      <c r="W33" s="120"/>
      <c r="X33" s="120"/>
      <c r="Y33" s="96"/>
      <c r="Z33" s="96"/>
      <c r="AA33" s="96"/>
      <c r="AB33" s="96"/>
      <c r="AC33" s="96"/>
      <c r="AD33" s="96"/>
      <c r="AE33" s="96"/>
      <c r="AF33" s="96"/>
      <c r="AG33" s="96"/>
      <c r="AH33" s="96"/>
      <c r="AI33" s="96"/>
      <c r="AJ33" s="96"/>
      <c r="AK33" s="96"/>
      <c r="AL33" s="96"/>
      <c r="AM33" s="96"/>
      <c r="AN33" s="96"/>
      <c r="AO33" s="96"/>
      <c r="AP33" s="96"/>
    </row>
    <row r="34" customHeight="1" spans="1:42">
      <c r="A34" s="102"/>
      <c r="B34" s="117"/>
      <c r="C34" s="103"/>
      <c r="D34" s="122" t="s">
        <v>328</v>
      </c>
      <c r="E34" s="123"/>
      <c r="F34" s="104"/>
      <c r="G34" s="120"/>
      <c r="H34" s="120"/>
      <c r="I34" s="120"/>
      <c r="J34" s="120"/>
      <c r="K34" s="120"/>
      <c r="L34" s="120"/>
      <c r="M34" s="120"/>
      <c r="N34" s="120"/>
      <c r="O34" s="120"/>
      <c r="P34" s="120"/>
      <c r="Q34" s="120"/>
      <c r="R34" s="120"/>
      <c r="S34" s="120"/>
      <c r="T34" s="120"/>
      <c r="U34" s="120"/>
      <c r="V34" s="120"/>
      <c r="W34" s="120"/>
      <c r="X34" s="120"/>
      <c r="Y34" s="96"/>
      <c r="Z34" s="96"/>
      <c r="AA34" s="96"/>
      <c r="AB34" s="96"/>
      <c r="AC34" s="96"/>
      <c r="AD34" s="96"/>
      <c r="AE34" s="96"/>
      <c r="AF34" s="96"/>
      <c r="AG34" s="96"/>
      <c r="AH34" s="96"/>
      <c r="AI34" s="96"/>
      <c r="AJ34" s="96"/>
      <c r="AK34" s="96"/>
      <c r="AL34" s="96"/>
      <c r="AM34" s="96"/>
      <c r="AN34" s="96"/>
      <c r="AO34" s="96"/>
      <c r="AP34" s="96"/>
    </row>
    <row r="35" customHeight="1" spans="1:42">
      <c r="A35" s="102"/>
      <c r="B35" s="117"/>
      <c r="C35" s="103" t="s">
        <v>329</v>
      </c>
      <c r="D35" s="122" t="s">
        <v>330</v>
      </c>
      <c r="E35" s="123"/>
      <c r="F35" s="104" t="e">
        <f>COUNTIF(Y35:AP35,"=0")/COUNT(Y35:AP35)</f>
        <v>#DIV/0!</v>
      </c>
      <c r="G35" s="120"/>
      <c r="H35" s="120"/>
      <c r="I35" s="120"/>
      <c r="J35" s="120"/>
      <c r="K35" s="120"/>
      <c r="L35" s="120"/>
      <c r="M35" s="120"/>
      <c r="N35" s="120"/>
      <c r="O35" s="120"/>
      <c r="P35" s="120"/>
      <c r="Q35" s="120"/>
      <c r="R35" s="120"/>
      <c r="S35" s="120"/>
      <c r="T35" s="120"/>
      <c r="U35" s="120"/>
      <c r="V35" s="120"/>
      <c r="W35" s="120"/>
      <c r="X35" s="120"/>
      <c r="Y35" s="96" t="str">
        <f>IF(G35="","",(IF(G35&gt;50,1,(IF(G35&lt;-100,1,0)))))</f>
        <v/>
      </c>
      <c r="Z35" s="96" t="str">
        <f t="shared" ref="Z35:AP35" si="29">IF(H35="","",(IF(H35&gt;50,1,(IF(H35&lt;-100,1,0)))))</f>
        <v/>
      </c>
      <c r="AA35" s="96" t="str">
        <f t="shared" si="29"/>
        <v/>
      </c>
      <c r="AB35" s="96" t="str">
        <f t="shared" si="29"/>
        <v/>
      </c>
      <c r="AC35" s="96" t="str">
        <f t="shared" si="29"/>
        <v/>
      </c>
      <c r="AD35" s="96" t="str">
        <f t="shared" si="29"/>
        <v/>
      </c>
      <c r="AE35" s="96" t="str">
        <f t="shared" si="29"/>
        <v/>
      </c>
      <c r="AF35" s="96" t="str">
        <f t="shared" si="29"/>
        <v/>
      </c>
      <c r="AG35" s="96" t="str">
        <f t="shared" si="29"/>
        <v/>
      </c>
      <c r="AH35" s="96" t="str">
        <f t="shared" si="29"/>
        <v/>
      </c>
      <c r="AI35" s="96" t="str">
        <f t="shared" si="29"/>
        <v/>
      </c>
      <c r="AJ35" s="96" t="str">
        <f t="shared" si="29"/>
        <v/>
      </c>
      <c r="AK35" s="96" t="str">
        <f t="shared" si="29"/>
        <v/>
      </c>
      <c r="AL35" s="96" t="str">
        <f t="shared" si="29"/>
        <v/>
      </c>
      <c r="AM35" s="96" t="str">
        <f t="shared" si="29"/>
        <v/>
      </c>
      <c r="AN35" s="96" t="str">
        <f t="shared" si="29"/>
        <v/>
      </c>
      <c r="AO35" s="96" t="str">
        <f t="shared" si="29"/>
        <v/>
      </c>
      <c r="AP35" s="96" t="str">
        <f t="shared" si="29"/>
        <v/>
      </c>
    </row>
    <row r="36" customHeight="1" spans="1:42">
      <c r="A36" s="102"/>
      <c r="B36" s="117"/>
      <c r="C36" s="103"/>
      <c r="D36" s="122" t="s">
        <v>325</v>
      </c>
      <c r="E36" s="123"/>
      <c r="F36" s="104" t="e">
        <f>COUNTIF(Y36:AP36,"=0")/COUNT(Y36:AP36)</f>
        <v>#DIV/0!</v>
      </c>
      <c r="G36" s="120"/>
      <c r="H36" s="120"/>
      <c r="I36" s="120"/>
      <c r="J36" s="120"/>
      <c r="K36" s="120"/>
      <c r="L36" s="120"/>
      <c r="M36" s="120"/>
      <c r="N36" s="120"/>
      <c r="O36" s="120"/>
      <c r="P36" s="120"/>
      <c r="Q36" s="120"/>
      <c r="R36" s="120"/>
      <c r="S36" s="120"/>
      <c r="T36" s="120"/>
      <c r="U36" s="120"/>
      <c r="V36" s="120"/>
      <c r="W36" s="120"/>
      <c r="X36" s="120"/>
      <c r="Y36" s="96" t="str">
        <f>IF(G36="","",(IF(G36&gt;30,1,0)))</f>
        <v/>
      </c>
      <c r="Z36" s="96" t="str">
        <f t="shared" ref="Z36:AP36" si="30">IF(H36="","",(IF(H36&gt;30,1,0)))</f>
        <v/>
      </c>
      <c r="AA36" s="96" t="str">
        <f t="shared" si="30"/>
        <v/>
      </c>
      <c r="AB36" s="96" t="str">
        <f t="shared" si="30"/>
        <v/>
      </c>
      <c r="AC36" s="96" t="str">
        <f t="shared" si="30"/>
        <v/>
      </c>
      <c r="AD36" s="96" t="str">
        <f t="shared" si="30"/>
        <v/>
      </c>
      <c r="AE36" s="96" t="str">
        <f t="shared" si="30"/>
        <v/>
      </c>
      <c r="AF36" s="96" t="str">
        <f t="shared" si="30"/>
        <v/>
      </c>
      <c r="AG36" s="96" t="str">
        <f t="shared" si="30"/>
        <v/>
      </c>
      <c r="AH36" s="96" t="str">
        <f t="shared" si="30"/>
        <v/>
      </c>
      <c r="AI36" s="96" t="str">
        <f t="shared" si="30"/>
        <v/>
      </c>
      <c r="AJ36" s="96" t="str">
        <f t="shared" si="30"/>
        <v/>
      </c>
      <c r="AK36" s="96" t="str">
        <f t="shared" si="30"/>
        <v/>
      </c>
      <c r="AL36" s="96" t="str">
        <f t="shared" si="30"/>
        <v/>
      </c>
      <c r="AM36" s="96" t="str">
        <f t="shared" si="30"/>
        <v/>
      </c>
      <c r="AN36" s="96" t="str">
        <f t="shared" si="30"/>
        <v/>
      </c>
      <c r="AO36" s="96" t="str">
        <f t="shared" si="30"/>
        <v/>
      </c>
      <c r="AP36" s="96" t="str">
        <f t="shared" si="30"/>
        <v/>
      </c>
    </row>
    <row r="37" customHeight="1" spans="1:42">
      <c r="A37" s="102"/>
      <c r="B37" s="117"/>
      <c r="C37" s="103"/>
      <c r="D37" s="122" t="s">
        <v>327</v>
      </c>
      <c r="E37" s="123"/>
      <c r="F37" s="104"/>
      <c r="G37" s="120"/>
      <c r="H37" s="120"/>
      <c r="I37" s="120"/>
      <c r="J37" s="120"/>
      <c r="K37" s="120"/>
      <c r="L37" s="120"/>
      <c r="M37" s="120"/>
      <c r="N37" s="120"/>
      <c r="O37" s="120"/>
      <c r="P37" s="120"/>
      <c r="Q37" s="120"/>
      <c r="R37" s="120"/>
      <c r="S37" s="120"/>
      <c r="T37" s="120"/>
      <c r="U37" s="120"/>
      <c r="V37" s="120"/>
      <c r="W37" s="120"/>
      <c r="X37" s="120"/>
      <c r="Y37" s="96"/>
      <c r="Z37" s="96"/>
      <c r="AA37" s="96"/>
      <c r="AB37" s="96"/>
      <c r="AC37" s="96"/>
      <c r="AD37" s="96"/>
      <c r="AE37" s="96"/>
      <c r="AF37" s="96"/>
      <c r="AG37" s="96"/>
      <c r="AH37" s="96"/>
      <c r="AI37" s="96"/>
      <c r="AJ37" s="96"/>
      <c r="AK37" s="96"/>
      <c r="AL37" s="96"/>
      <c r="AM37" s="96"/>
      <c r="AN37" s="96"/>
      <c r="AO37" s="96"/>
      <c r="AP37" s="96"/>
    </row>
    <row r="38" customHeight="1" spans="1:42">
      <c r="A38" s="102"/>
      <c r="B38" s="117"/>
      <c r="C38" s="103" t="s">
        <v>331</v>
      </c>
      <c r="D38" s="122" t="s">
        <v>324</v>
      </c>
      <c r="E38" s="123"/>
      <c r="F38" s="104" t="e">
        <f>COUNTIF(Y38:AP38,"=0")/COUNT(Y38:AP38)</f>
        <v>#DIV/0!</v>
      </c>
      <c r="G38" s="120"/>
      <c r="H38" s="120"/>
      <c r="I38" s="120"/>
      <c r="J38" s="120"/>
      <c r="K38" s="120"/>
      <c r="L38" s="120"/>
      <c r="M38" s="120"/>
      <c r="N38" s="120"/>
      <c r="O38" s="120"/>
      <c r="P38" s="120"/>
      <c r="Q38" s="120"/>
      <c r="R38" s="120"/>
      <c r="S38" s="120"/>
      <c r="T38" s="120"/>
      <c r="U38" s="120"/>
      <c r="V38" s="120"/>
      <c r="W38" s="120"/>
      <c r="X38" s="120"/>
      <c r="Y38" s="96" t="str">
        <f>IF(G38="","",(IF(G38&gt;10,1,(IF(G38&lt;-20,1,0)))))</f>
        <v/>
      </c>
      <c r="Z38" s="96" t="str">
        <f t="shared" ref="Z38:AP38" si="31">IF(H38="","",(IF(H38&gt;10,1,(IF(H38&lt;-20,1,0)))))</f>
        <v/>
      </c>
      <c r="AA38" s="96" t="str">
        <f t="shared" si="31"/>
        <v/>
      </c>
      <c r="AB38" s="96" t="str">
        <f t="shared" si="31"/>
        <v/>
      </c>
      <c r="AC38" s="96" t="str">
        <f t="shared" si="31"/>
        <v/>
      </c>
      <c r="AD38" s="96" t="str">
        <f t="shared" si="31"/>
        <v/>
      </c>
      <c r="AE38" s="96" t="str">
        <f t="shared" si="31"/>
        <v/>
      </c>
      <c r="AF38" s="96" t="str">
        <f t="shared" si="31"/>
        <v/>
      </c>
      <c r="AG38" s="96" t="str">
        <f t="shared" si="31"/>
        <v/>
      </c>
      <c r="AH38" s="96" t="str">
        <f t="shared" si="31"/>
        <v/>
      </c>
      <c r="AI38" s="96" t="str">
        <f t="shared" si="31"/>
        <v/>
      </c>
      <c r="AJ38" s="96" t="str">
        <f t="shared" si="31"/>
        <v/>
      </c>
      <c r="AK38" s="96" t="str">
        <f t="shared" si="31"/>
        <v/>
      </c>
      <c r="AL38" s="96" t="str">
        <f t="shared" si="31"/>
        <v/>
      </c>
      <c r="AM38" s="96" t="str">
        <f t="shared" si="31"/>
        <v/>
      </c>
      <c r="AN38" s="96" t="str">
        <f t="shared" si="31"/>
        <v/>
      </c>
      <c r="AO38" s="96" t="str">
        <f t="shared" si="31"/>
        <v/>
      </c>
      <c r="AP38" s="96" t="str">
        <f t="shared" si="31"/>
        <v/>
      </c>
    </row>
    <row r="39" customHeight="1" spans="1:42">
      <c r="A39" s="102"/>
      <c r="B39" s="117"/>
      <c r="C39" s="103"/>
      <c r="D39" s="122" t="s">
        <v>325</v>
      </c>
      <c r="E39" s="123"/>
      <c r="F39" s="104" t="e">
        <f>COUNTIF(Y39:AP39,"=0")/COUNT(Y39:AP39)</f>
        <v>#DIV/0!</v>
      </c>
      <c r="G39" s="120"/>
      <c r="H39" s="120"/>
      <c r="I39" s="120"/>
      <c r="J39" s="120"/>
      <c r="K39" s="120"/>
      <c r="L39" s="120"/>
      <c r="M39" s="120"/>
      <c r="N39" s="120"/>
      <c r="O39" s="120"/>
      <c r="P39" s="120"/>
      <c r="Q39" s="120"/>
      <c r="R39" s="120"/>
      <c r="S39" s="120"/>
      <c r="T39" s="120"/>
      <c r="U39" s="120"/>
      <c r="V39" s="120"/>
      <c r="W39" s="120"/>
      <c r="X39" s="120"/>
      <c r="Y39" s="96" t="str">
        <f>IF(G39="","",(IF(G39&gt;30,1,0)))</f>
        <v/>
      </c>
      <c r="Z39" s="96" t="str">
        <f t="shared" ref="Z39:AP39" si="32">IF(H39="","",(IF(H39&gt;30,1,0)))</f>
        <v/>
      </c>
      <c r="AA39" s="96" t="str">
        <f t="shared" si="32"/>
        <v/>
      </c>
      <c r="AB39" s="96" t="str">
        <f t="shared" si="32"/>
        <v/>
      </c>
      <c r="AC39" s="96" t="str">
        <f t="shared" si="32"/>
        <v/>
      </c>
      <c r="AD39" s="96" t="str">
        <f t="shared" si="32"/>
        <v/>
      </c>
      <c r="AE39" s="96" t="str">
        <f t="shared" si="32"/>
        <v/>
      </c>
      <c r="AF39" s="96" t="str">
        <f t="shared" si="32"/>
        <v/>
      </c>
      <c r="AG39" s="96" t="str">
        <f t="shared" si="32"/>
        <v/>
      </c>
      <c r="AH39" s="96" t="str">
        <f t="shared" si="32"/>
        <v/>
      </c>
      <c r="AI39" s="96" t="str">
        <f t="shared" si="32"/>
        <v/>
      </c>
      <c r="AJ39" s="96" t="str">
        <f t="shared" si="32"/>
        <v/>
      </c>
      <c r="AK39" s="96" t="str">
        <f t="shared" si="32"/>
        <v/>
      </c>
      <c r="AL39" s="96" t="str">
        <f t="shared" si="32"/>
        <v/>
      </c>
      <c r="AM39" s="96" t="str">
        <f t="shared" si="32"/>
        <v/>
      </c>
      <c r="AN39" s="96" t="str">
        <f t="shared" si="32"/>
        <v/>
      </c>
      <c r="AO39" s="96" t="str">
        <f t="shared" si="32"/>
        <v/>
      </c>
      <c r="AP39" s="96" t="str">
        <f t="shared" si="32"/>
        <v/>
      </c>
    </row>
    <row r="40" customHeight="1" spans="1:42">
      <c r="A40" s="102"/>
      <c r="B40" s="117"/>
      <c r="C40" s="103"/>
      <c r="D40" s="122" t="s">
        <v>332</v>
      </c>
      <c r="E40" s="123"/>
      <c r="F40" s="104" t="e">
        <f>COUNTIF(Y40:AP40,"=0")/COUNT(Y40:AP40)</f>
        <v>#DIV/0!</v>
      </c>
      <c r="G40" s="120"/>
      <c r="H40" s="120"/>
      <c r="I40" s="120"/>
      <c r="J40" s="120"/>
      <c r="K40" s="120"/>
      <c r="L40" s="120"/>
      <c r="M40" s="120"/>
      <c r="N40" s="120"/>
      <c r="O40" s="120"/>
      <c r="P40" s="120"/>
      <c r="Q40" s="120"/>
      <c r="R40" s="120"/>
      <c r="S40" s="120"/>
      <c r="T40" s="120"/>
      <c r="U40" s="120"/>
      <c r="V40" s="120"/>
      <c r="W40" s="120"/>
      <c r="X40" s="120"/>
      <c r="Y40" s="96" t="str">
        <f>IF(G40="","",(IF(G40&gt;20,1,0)))</f>
        <v/>
      </c>
      <c r="Z40" s="96" t="str">
        <f t="shared" ref="Z40:AP40" si="33">IF(H40="","",(IF(H40&gt;20,1,0)))</f>
        <v/>
      </c>
      <c r="AA40" s="96" t="str">
        <f t="shared" si="33"/>
        <v/>
      </c>
      <c r="AB40" s="96" t="str">
        <f t="shared" si="33"/>
        <v/>
      </c>
      <c r="AC40" s="96" t="str">
        <f t="shared" si="33"/>
        <v/>
      </c>
      <c r="AD40" s="96" t="str">
        <f t="shared" si="33"/>
        <v/>
      </c>
      <c r="AE40" s="96" t="str">
        <f t="shared" si="33"/>
        <v/>
      </c>
      <c r="AF40" s="96" t="str">
        <f t="shared" si="33"/>
        <v/>
      </c>
      <c r="AG40" s="96" t="str">
        <f t="shared" si="33"/>
        <v/>
      </c>
      <c r="AH40" s="96" t="str">
        <f t="shared" si="33"/>
        <v/>
      </c>
      <c r="AI40" s="96" t="str">
        <f t="shared" si="33"/>
        <v/>
      </c>
      <c r="AJ40" s="96" t="str">
        <f t="shared" si="33"/>
        <v/>
      </c>
      <c r="AK40" s="96" t="str">
        <f t="shared" si="33"/>
        <v/>
      </c>
      <c r="AL40" s="96" t="str">
        <f t="shared" si="33"/>
        <v/>
      </c>
      <c r="AM40" s="96" t="str">
        <f t="shared" si="33"/>
        <v/>
      </c>
      <c r="AN40" s="96" t="str">
        <f t="shared" si="33"/>
        <v/>
      </c>
      <c r="AO40" s="96" t="str">
        <f t="shared" si="33"/>
        <v/>
      </c>
      <c r="AP40" s="96" t="str">
        <f t="shared" si="33"/>
        <v/>
      </c>
    </row>
    <row r="41" customHeight="1" spans="1:42">
      <c r="A41" s="102"/>
      <c r="B41" s="117"/>
      <c r="C41" s="103"/>
      <c r="D41" s="122" t="s">
        <v>327</v>
      </c>
      <c r="E41" s="123"/>
      <c r="F41" s="104"/>
      <c r="G41" s="120"/>
      <c r="H41" s="120"/>
      <c r="I41" s="120"/>
      <c r="J41" s="120"/>
      <c r="K41" s="120"/>
      <c r="L41" s="120"/>
      <c r="M41" s="120"/>
      <c r="N41" s="120"/>
      <c r="O41" s="120"/>
      <c r="P41" s="120"/>
      <c r="Q41" s="120"/>
      <c r="R41" s="120"/>
      <c r="S41" s="120"/>
      <c r="T41" s="120"/>
      <c r="U41" s="120"/>
      <c r="V41" s="120"/>
      <c r="W41" s="120"/>
      <c r="X41" s="120"/>
      <c r="Y41" s="96"/>
      <c r="Z41" s="96"/>
      <c r="AA41" s="96"/>
      <c r="AB41" s="96"/>
      <c r="AC41" s="96"/>
      <c r="AD41" s="96"/>
      <c r="AE41" s="96"/>
      <c r="AF41" s="96"/>
      <c r="AG41" s="96"/>
      <c r="AH41" s="96"/>
      <c r="AI41" s="96"/>
      <c r="AJ41" s="96"/>
      <c r="AK41" s="96"/>
      <c r="AL41" s="96"/>
      <c r="AM41" s="96"/>
      <c r="AN41" s="96"/>
      <c r="AO41" s="96"/>
      <c r="AP41" s="96"/>
    </row>
    <row r="42" customHeight="1" spans="1:42">
      <c r="A42" s="102"/>
      <c r="B42" s="117"/>
      <c r="C42" s="103"/>
      <c r="D42" s="122" t="s">
        <v>328</v>
      </c>
      <c r="E42" s="123"/>
      <c r="F42" s="104"/>
      <c r="G42" s="120"/>
      <c r="H42" s="120"/>
      <c r="I42" s="120"/>
      <c r="J42" s="120"/>
      <c r="K42" s="120"/>
      <c r="L42" s="120"/>
      <c r="M42" s="120"/>
      <c r="N42" s="120"/>
      <c r="O42" s="120"/>
      <c r="P42" s="120"/>
      <c r="Q42" s="120"/>
      <c r="R42" s="120"/>
      <c r="S42" s="120"/>
      <c r="T42" s="120"/>
      <c r="U42" s="120"/>
      <c r="V42" s="120"/>
      <c r="W42" s="120"/>
      <c r="X42" s="120"/>
      <c r="Y42" s="96"/>
      <c r="Z42" s="96"/>
      <c r="AA42" s="96"/>
      <c r="AB42" s="96"/>
      <c r="AC42" s="96"/>
      <c r="AD42" s="96"/>
      <c r="AE42" s="96"/>
      <c r="AF42" s="96"/>
      <c r="AG42" s="96"/>
      <c r="AH42" s="96"/>
      <c r="AI42" s="96"/>
      <c r="AJ42" s="96"/>
      <c r="AK42" s="96"/>
      <c r="AL42" s="96"/>
      <c r="AM42" s="96"/>
      <c r="AN42" s="96"/>
      <c r="AO42" s="96"/>
      <c r="AP42" s="96"/>
    </row>
    <row r="43" customHeight="1" spans="1:42">
      <c r="A43" s="102"/>
      <c r="B43" s="117" t="s">
        <v>333</v>
      </c>
      <c r="C43" s="124" t="s">
        <v>334</v>
      </c>
      <c r="D43" s="122" t="s">
        <v>335</v>
      </c>
      <c r="E43" s="123"/>
      <c r="F43" s="104" t="e">
        <f t="shared" ref="F43:F63" si="34">COUNTIF(Y43:AP43,"=0")/COUNT(Y43:AP43)</f>
        <v>#DIV/0!</v>
      </c>
      <c r="G43" s="120"/>
      <c r="H43" s="120"/>
      <c r="I43" s="120"/>
      <c r="J43" s="120"/>
      <c r="K43" s="120"/>
      <c r="L43" s="120"/>
      <c r="M43" s="120"/>
      <c r="N43" s="120"/>
      <c r="O43" s="120"/>
      <c r="P43" s="120"/>
      <c r="Q43" s="120"/>
      <c r="R43" s="120"/>
      <c r="S43" s="120"/>
      <c r="T43" s="120"/>
      <c r="U43" s="120"/>
      <c r="V43" s="120"/>
      <c r="W43" s="120"/>
      <c r="X43" s="120"/>
      <c r="Y43" s="96" t="str">
        <f>IF(G43="","",(IF(G43&gt;5,1,(IF(G43&lt;-5,1,0)))))</f>
        <v/>
      </c>
      <c r="Z43" s="96" t="str">
        <f t="shared" ref="Z43:AP43" si="35">IF(H43="","",(IF(H43&gt;5,1,(IF(H43&lt;-5,1,0)))))</f>
        <v/>
      </c>
      <c r="AA43" s="96" t="str">
        <f t="shared" si="35"/>
        <v/>
      </c>
      <c r="AB43" s="96" t="str">
        <f t="shared" si="35"/>
        <v/>
      </c>
      <c r="AC43" s="96" t="str">
        <f t="shared" si="35"/>
        <v/>
      </c>
      <c r="AD43" s="96" t="str">
        <f t="shared" si="35"/>
        <v/>
      </c>
      <c r="AE43" s="96" t="str">
        <f t="shared" si="35"/>
        <v/>
      </c>
      <c r="AF43" s="96" t="str">
        <f t="shared" si="35"/>
        <v/>
      </c>
      <c r="AG43" s="96" t="str">
        <f t="shared" si="35"/>
        <v/>
      </c>
      <c r="AH43" s="96" t="str">
        <f t="shared" si="35"/>
        <v/>
      </c>
      <c r="AI43" s="96" t="str">
        <f t="shared" si="35"/>
        <v/>
      </c>
      <c r="AJ43" s="96" t="str">
        <f t="shared" si="35"/>
        <v/>
      </c>
      <c r="AK43" s="96" t="str">
        <f t="shared" si="35"/>
        <v/>
      </c>
      <c r="AL43" s="96" t="str">
        <f t="shared" si="35"/>
        <v/>
      </c>
      <c r="AM43" s="96" t="str">
        <f t="shared" si="35"/>
        <v/>
      </c>
      <c r="AN43" s="96" t="str">
        <f t="shared" si="35"/>
        <v/>
      </c>
      <c r="AO43" s="96" t="str">
        <f t="shared" si="35"/>
        <v/>
      </c>
      <c r="AP43" s="96" t="str">
        <f t="shared" si="35"/>
        <v/>
      </c>
    </row>
    <row r="44" customHeight="1" spans="1:42">
      <c r="A44" s="102"/>
      <c r="B44" s="117"/>
      <c r="C44" s="124" t="s">
        <v>336</v>
      </c>
      <c r="D44" s="122" t="s">
        <v>337</v>
      </c>
      <c r="E44" s="123"/>
      <c r="F44" s="104" t="e">
        <f t="shared" si="34"/>
        <v>#DIV/0!</v>
      </c>
      <c r="G44" s="120"/>
      <c r="H44" s="120"/>
      <c r="I44" s="120"/>
      <c r="J44" s="120"/>
      <c r="K44" s="120"/>
      <c r="L44" s="120"/>
      <c r="M44" s="120"/>
      <c r="N44" s="120"/>
      <c r="O44" s="120"/>
      <c r="P44" s="120"/>
      <c r="Q44" s="120"/>
      <c r="R44" s="120"/>
      <c r="S44" s="120"/>
      <c r="T44" s="120"/>
      <c r="U44" s="120"/>
      <c r="V44" s="120"/>
      <c r="W44" s="120"/>
      <c r="X44" s="120"/>
      <c r="Y44" s="96" t="str">
        <f>IF(G44="","",(IF(G44&gt;10,1,(IF(G44&lt;-5,1,0)))))</f>
        <v/>
      </c>
      <c r="Z44" s="96" t="str">
        <f t="shared" ref="Z44:AP44" si="36">IF(H44="","",(IF(H44&gt;10,1,(IF(H44&lt;-5,1,0)))))</f>
        <v/>
      </c>
      <c r="AA44" s="96" t="str">
        <f t="shared" si="36"/>
        <v/>
      </c>
      <c r="AB44" s="96" t="str">
        <f t="shared" si="36"/>
        <v/>
      </c>
      <c r="AC44" s="96" t="str">
        <f t="shared" si="36"/>
        <v/>
      </c>
      <c r="AD44" s="96" t="str">
        <f t="shared" si="36"/>
        <v/>
      </c>
      <c r="AE44" s="96" t="str">
        <f t="shared" si="36"/>
        <v/>
      </c>
      <c r="AF44" s="96" t="str">
        <f t="shared" si="36"/>
        <v/>
      </c>
      <c r="AG44" s="96" t="str">
        <f t="shared" si="36"/>
        <v/>
      </c>
      <c r="AH44" s="96" t="str">
        <f t="shared" si="36"/>
        <v/>
      </c>
      <c r="AI44" s="96" t="str">
        <f t="shared" si="36"/>
        <v/>
      </c>
      <c r="AJ44" s="96" t="str">
        <f t="shared" si="36"/>
        <v/>
      </c>
      <c r="AK44" s="96" t="str">
        <f t="shared" si="36"/>
        <v/>
      </c>
      <c r="AL44" s="96" t="str">
        <f t="shared" si="36"/>
        <v/>
      </c>
      <c r="AM44" s="96" t="str">
        <f t="shared" si="36"/>
        <v/>
      </c>
      <c r="AN44" s="96" t="str">
        <f t="shared" si="36"/>
        <v/>
      </c>
      <c r="AO44" s="96" t="str">
        <f t="shared" si="36"/>
        <v/>
      </c>
      <c r="AP44" s="96" t="str">
        <f t="shared" si="36"/>
        <v/>
      </c>
    </row>
    <row r="45" customHeight="1" spans="1:42">
      <c r="A45" s="102"/>
      <c r="B45" s="117" t="s">
        <v>338</v>
      </c>
      <c r="C45" s="103" t="s">
        <v>339</v>
      </c>
      <c r="D45" s="122" t="s">
        <v>340</v>
      </c>
      <c r="E45" s="123"/>
      <c r="F45" s="104" t="e">
        <f t="shared" si="34"/>
        <v>#DIV/0!</v>
      </c>
      <c r="G45" s="120"/>
      <c r="H45" s="120"/>
      <c r="I45" s="120"/>
      <c r="J45" s="120"/>
      <c r="K45" s="120"/>
      <c r="L45" s="120"/>
      <c r="M45" s="120"/>
      <c r="N45" s="120"/>
      <c r="O45" s="120"/>
      <c r="P45" s="120"/>
      <c r="Q45" s="120"/>
      <c r="R45" s="120"/>
      <c r="S45" s="120"/>
      <c r="T45" s="120"/>
      <c r="U45" s="120"/>
      <c r="V45" s="120"/>
      <c r="W45" s="120"/>
      <c r="X45" s="120"/>
      <c r="Y45" s="96" t="str">
        <f>IF(G45="","",(IF(G45&gt;3,1,0)))</f>
        <v/>
      </c>
      <c r="Z45" s="96" t="str">
        <f t="shared" ref="Z45:AP45" si="37">IF(H45="","",(IF(H45&gt;3,1,0)))</f>
        <v/>
      </c>
      <c r="AA45" s="96" t="str">
        <f t="shared" si="37"/>
        <v/>
      </c>
      <c r="AB45" s="96" t="str">
        <f t="shared" si="37"/>
        <v/>
      </c>
      <c r="AC45" s="96" t="str">
        <f t="shared" si="37"/>
        <v/>
      </c>
      <c r="AD45" s="96" t="str">
        <f t="shared" si="37"/>
        <v/>
      </c>
      <c r="AE45" s="96" t="str">
        <f t="shared" si="37"/>
        <v/>
      </c>
      <c r="AF45" s="96" t="str">
        <f t="shared" si="37"/>
        <v/>
      </c>
      <c r="AG45" s="96" t="str">
        <f t="shared" si="37"/>
        <v/>
      </c>
      <c r="AH45" s="96" t="str">
        <f t="shared" si="37"/>
        <v/>
      </c>
      <c r="AI45" s="96" t="str">
        <f t="shared" si="37"/>
        <v/>
      </c>
      <c r="AJ45" s="96" t="str">
        <f t="shared" si="37"/>
        <v/>
      </c>
      <c r="AK45" s="96" t="str">
        <f t="shared" si="37"/>
        <v/>
      </c>
      <c r="AL45" s="96" t="str">
        <f t="shared" si="37"/>
        <v/>
      </c>
      <c r="AM45" s="96" t="str">
        <f t="shared" si="37"/>
        <v/>
      </c>
      <c r="AN45" s="96" t="str">
        <f t="shared" si="37"/>
        <v/>
      </c>
      <c r="AO45" s="96" t="str">
        <f t="shared" si="37"/>
        <v/>
      </c>
      <c r="AP45" s="96" t="str">
        <f t="shared" si="37"/>
        <v/>
      </c>
    </row>
    <row r="46" customHeight="1" spans="1:42">
      <c r="A46" s="102"/>
      <c r="B46" s="117"/>
      <c r="C46" s="103" t="s">
        <v>341</v>
      </c>
      <c r="D46" s="103" t="s">
        <v>113</v>
      </c>
      <c r="E46" s="124" t="s">
        <v>342</v>
      </c>
      <c r="F46" s="104" t="e">
        <f t="shared" si="34"/>
        <v>#DIV/0!</v>
      </c>
      <c r="G46" s="120"/>
      <c r="H46" s="120"/>
      <c r="I46" s="120"/>
      <c r="J46" s="120"/>
      <c r="K46" s="120"/>
      <c r="L46" s="120"/>
      <c r="M46" s="120"/>
      <c r="N46" s="120"/>
      <c r="O46" s="120"/>
      <c r="P46" s="120"/>
      <c r="Q46" s="120"/>
      <c r="R46" s="120"/>
      <c r="S46" s="120"/>
      <c r="T46" s="120"/>
      <c r="U46" s="120"/>
      <c r="V46" s="120"/>
      <c r="W46" s="120"/>
      <c r="X46" s="120"/>
      <c r="Y46" s="96" t="str">
        <f>IF(G46="","",(IF(G46&gt;5,1,0)))</f>
        <v/>
      </c>
      <c r="Z46" s="96" t="str">
        <f t="shared" ref="Z46:AP46" si="38">IF(H46="","",(IF(H46&gt;5,1,0)))</f>
        <v/>
      </c>
      <c r="AA46" s="96" t="str">
        <f t="shared" si="38"/>
        <v/>
      </c>
      <c r="AB46" s="96" t="str">
        <f t="shared" si="38"/>
        <v/>
      </c>
      <c r="AC46" s="96" t="str">
        <f t="shared" si="38"/>
        <v/>
      </c>
      <c r="AD46" s="96" t="str">
        <f t="shared" si="38"/>
        <v/>
      </c>
      <c r="AE46" s="96" t="str">
        <f t="shared" si="38"/>
        <v/>
      </c>
      <c r="AF46" s="96" t="str">
        <f t="shared" si="38"/>
        <v/>
      </c>
      <c r="AG46" s="96" t="str">
        <f t="shared" si="38"/>
        <v/>
      </c>
      <c r="AH46" s="96" t="str">
        <f t="shared" si="38"/>
        <v/>
      </c>
      <c r="AI46" s="96" t="str">
        <f t="shared" si="38"/>
        <v/>
      </c>
      <c r="AJ46" s="96" t="str">
        <f t="shared" si="38"/>
        <v/>
      </c>
      <c r="AK46" s="96" t="str">
        <f t="shared" si="38"/>
        <v/>
      </c>
      <c r="AL46" s="96" t="str">
        <f t="shared" si="38"/>
        <v/>
      </c>
      <c r="AM46" s="96" t="str">
        <f t="shared" si="38"/>
        <v/>
      </c>
      <c r="AN46" s="96" t="str">
        <f t="shared" si="38"/>
        <v/>
      </c>
      <c r="AO46" s="96" t="str">
        <f t="shared" si="38"/>
        <v/>
      </c>
      <c r="AP46" s="96" t="str">
        <f t="shared" si="38"/>
        <v/>
      </c>
    </row>
    <row r="47" customHeight="1" spans="1:42">
      <c r="A47" s="102"/>
      <c r="B47" s="117"/>
      <c r="C47" s="103"/>
      <c r="D47" s="103"/>
      <c r="E47" s="124" t="s">
        <v>343</v>
      </c>
      <c r="F47" s="104" t="e">
        <f t="shared" si="34"/>
        <v>#DIV/0!</v>
      </c>
      <c r="G47" s="120"/>
      <c r="H47" s="120"/>
      <c r="I47" s="120"/>
      <c r="J47" s="120"/>
      <c r="K47" s="120"/>
      <c r="L47" s="120"/>
      <c r="M47" s="120"/>
      <c r="N47" s="120"/>
      <c r="O47" s="120"/>
      <c r="P47" s="120"/>
      <c r="Q47" s="120"/>
      <c r="R47" s="120"/>
      <c r="S47" s="120"/>
      <c r="T47" s="120"/>
      <c r="U47" s="120"/>
      <c r="V47" s="120"/>
      <c r="W47" s="120"/>
      <c r="X47" s="120"/>
      <c r="Y47" s="96" t="str">
        <f>IF(G47="","",(IF(G47&gt;7,1,0)))</f>
        <v/>
      </c>
      <c r="Z47" s="96" t="str">
        <f t="shared" ref="Z47:AP47" si="39">IF(H47="","",(IF(H47&gt;7,1,0)))</f>
        <v/>
      </c>
      <c r="AA47" s="96" t="str">
        <f t="shared" si="39"/>
        <v/>
      </c>
      <c r="AB47" s="96" t="str">
        <f t="shared" si="39"/>
        <v/>
      </c>
      <c r="AC47" s="96" t="str">
        <f t="shared" si="39"/>
        <v/>
      </c>
      <c r="AD47" s="96" t="str">
        <f t="shared" si="39"/>
        <v/>
      </c>
      <c r="AE47" s="96" t="str">
        <f t="shared" si="39"/>
        <v/>
      </c>
      <c r="AF47" s="96" t="str">
        <f t="shared" si="39"/>
        <v/>
      </c>
      <c r="AG47" s="96" t="str">
        <f t="shared" si="39"/>
        <v/>
      </c>
      <c r="AH47" s="96" t="str">
        <f t="shared" si="39"/>
        <v/>
      </c>
      <c r="AI47" s="96" t="str">
        <f t="shared" si="39"/>
        <v/>
      </c>
      <c r="AJ47" s="96" t="str">
        <f t="shared" si="39"/>
        <v/>
      </c>
      <c r="AK47" s="96" t="str">
        <f t="shared" si="39"/>
        <v/>
      </c>
      <c r="AL47" s="96" t="str">
        <f t="shared" si="39"/>
        <v/>
      </c>
      <c r="AM47" s="96" t="str">
        <f t="shared" si="39"/>
        <v/>
      </c>
      <c r="AN47" s="96" t="str">
        <f t="shared" si="39"/>
        <v/>
      </c>
      <c r="AO47" s="96" t="str">
        <f t="shared" si="39"/>
        <v/>
      </c>
      <c r="AP47" s="96" t="str">
        <f t="shared" si="39"/>
        <v/>
      </c>
    </row>
    <row r="48" customHeight="1" spans="1:42">
      <c r="A48" s="102"/>
      <c r="B48" s="117"/>
      <c r="C48" s="103"/>
      <c r="D48" s="121" t="s">
        <v>344</v>
      </c>
      <c r="E48" s="119"/>
      <c r="F48" s="104" t="e">
        <f t="shared" si="34"/>
        <v>#DIV/0!</v>
      </c>
      <c r="G48" s="120"/>
      <c r="H48" s="120"/>
      <c r="I48" s="120"/>
      <c r="J48" s="120"/>
      <c r="K48" s="120"/>
      <c r="L48" s="120"/>
      <c r="M48" s="120"/>
      <c r="N48" s="120"/>
      <c r="O48" s="120"/>
      <c r="P48" s="120"/>
      <c r="Q48" s="120"/>
      <c r="R48" s="120"/>
      <c r="S48" s="120"/>
      <c r="T48" s="120"/>
      <c r="U48" s="120"/>
      <c r="V48" s="120"/>
      <c r="W48" s="120"/>
      <c r="X48" s="120"/>
      <c r="Y48" s="96"/>
      <c r="Z48" s="96"/>
      <c r="AA48" s="96"/>
      <c r="AB48" s="96"/>
      <c r="AC48" s="96"/>
      <c r="AD48" s="96"/>
      <c r="AE48" s="96"/>
      <c r="AF48" s="96"/>
      <c r="AG48" s="96"/>
      <c r="AH48" s="96"/>
      <c r="AI48" s="96"/>
      <c r="AJ48" s="96"/>
      <c r="AK48" s="96"/>
      <c r="AL48" s="96"/>
      <c r="AM48" s="96"/>
      <c r="AN48" s="96"/>
      <c r="AO48" s="96"/>
      <c r="AP48" s="96"/>
    </row>
    <row r="49" customHeight="1" spans="1:42">
      <c r="A49" s="102"/>
      <c r="B49" s="117"/>
      <c r="C49" s="103"/>
      <c r="D49" s="121" t="s">
        <v>335</v>
      </c>
      <c r="E49" s="119"/>
      <c r="F49" s="104" t="e">
        <f t="shared" si="34"/>
        <v>#DIV/0!</v>
      </c>
      <c r="G49" s="120"/>
      <c r="H49" s="120"/>
      <c r="I49" s="120"/>
      <c r="J49" s="120"/>
      <c r="K49" s="120"/>
      <c r="L49" s="120"/>
      <c r="M49" s="120"/>
      <c r="N49" s="120"/>
      <c r="O49" s="120"/>
      <c r="P49" s="120"/>
      <c r="Q49" s="120"/>
      <c r="R49" s="120"/>
      <c r="S49" s="120"/>
      <c r="T49" s="120"/>
      <c r="U49" s="120"/>
      <c r="V49" s="120"/>
      <c r="W49" s="120"/>
      <c r="X49" s="120"/>
      <c r="Y49" s="96" t="str">
        <f>IF(G49="","",(IF(G49&gt;5,1,(IF(G49&lt;-5,1,0)))))</f>
        <v/>
      </c>
      <c r="Z49" s="96" t="str">
        <f t="shared" ref="Z49:AP49" si="40">IF(H49="","",(IF(H49&gt;5,1,(IF(H49&lt;-5,1,0)))))</f>
        <v/>
      </c>
      <c r="AA49" s="96" t="str">
        <f t="shared" si="40"/>
        <v/>
      </c>
      <c r="AB49" s="96" t="str">
        <f t="shared" si="40"/>
        <v/>
      </c>
      <c r="AC49" s="96" t="str">
        <f t="shared" si="40"/>
        <v/>
      </c>
      <c r="AD49" s="96" t="str">
        <f t="shared" si="40"/>
        <v/>
      </c>
      <c r="AE49" s="96" t="str">
        <f t="shared" si="40"/>
        <v/>
      </c>
      <c r="AF49" s="96" t="str">
        <f t="shared" si="40"/>
        <v/>
      </c>
      <c r="AG49" s="96" t="str">
        <f t="shared" si="40"/>
        <v/>
      </c>
      <c r="AH49" s="96" t="str">
        <f t="shared" si="40"/>
        <v/>
      </c>
      <c r="AI49" s="96" t="str">
        <f t="shared" si="40"/>
        <v/>
      </c>
      <c r="AJ49" s="96" t="str">
        <f t="shared" si="40"/>
        <v/>
      </c>
      <c r="AK49" s="96" t="str">
        <f t="shared" si="40"/>
        <v/>
      </c>
      <c r="AL49" s="96" t="str">
        <f t="shared" si="40"/>
        <v/>
      </c>
      <c r="AM49" s="96" t="str">
        <f t="shared" si="40"/>
        <v/>
      </c>
      <c r="AN49" s="96" t="str">
        <f t="shared" si="40"/>
        <v/>
      </c>
      <c r="AO49" s="96" t="str">
        <f t="shared" si="40"/>
        <v/>
      </c>
      <c r="AP49" s="96" t="str">
        <f t="shared" si="40"/>
        <v/>
      </c>
    </row>
  </sheetData>
  <mergeCells count="73">
    <mergeCell ref="A1:X1"/>
    <mergeCell ref="A2:B2"/>
    <mergeCell ref="C2:K2"/>
    <mergeCell ref="L2:O2"/>
    <mergeCell ref="P2:X2"/>
    <mergeCell ref="A3:B3"/>
    <mergeCell ref="C3:K3"/>
    <mergeCell ref="L3:O3"/>
    <mergeCell ref="P3:X3"/>
    <mergeCell ref="D6:E6"/>
    <mergeCell ref="D7:E7"/>
    <mergeCell ref="D8:E8"/>
    <mergeCell ref="D9:E9"/>
    <mergeCell ref="D10:E10"/>
    <mergeCell ref="D11:E11"/>
    <mergeCell ref="D12:E12"/>
    <mergeCell ref="D25:E25"/>
    <mergeCell ref="D26:E26"/>
    <mergeCell ref="D27:E27"/>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8:E48"/>
    <mergeCell ref="D49:E49"/>
    <mergeCell ref="A8:A29"/>
    <mergeCell ref="A30:A49"/>
    <mergeCell ref="B8:B10"/>
    <mergeCell ref="B11:B12"/>
    <mergeCell ref="B13:B16"/>
    <mergeCell ref="B17:B29"/>
    <mergeCell ref="B30:B42"/>
    <mergeCell ref="B43:B44"/>
    <mergeCell ref="B45:B49"/>
    <mergeCell ref="C4:C5"/>
    <mergeCell ref="C9:C10"/>
    <mergeCell ref="C13:C14"/>
    <mergeCell ref="C15:C16"/>
    <mergeCell ref="C17:C18"/>
    <mergeCell ref="C19:C20"/>
    <mergeCell ref="C21:C22"/>
    <mergeCell ref="C23:C24"/>
    <mergeCell ref="C25:C27"/>
    <mergeCell ref="C28:C29"/>
    <mergeCell ref="C30:C34"/>
    <mergeCell ref="C35:C37"/>
    <mergeCell ref="C38:C42"/>
    <mergeCell ref="C46:C49"/>
    <mergeCell ref="D46:D47"/>
    <mergeCell ref="F4:F5"/>
    <mergeCell ref="A4:B5"/>
    <mergeCell ref="D4:E5"/>
    <mergeCell ref="G4:X5"/>
    <mergeCell ref="Y4:AP5"/>
    <mergeCell ref="D21:E22"/>
    <mergeCell ref="D19:E20"/>
    <mergeCell ref="D23:E24"/>
    <mergeCell ref="D15:E16"/>
    <mergeCell ref="D13:E14"/>
    <mergeCell ref="D17:E18"/>
    <mergeCell ref="D28:E29"/>
  </mergeCells>
  <pageMargins left="0.699305555555556" right="0.699305555555556" top="0.75" bottom="0.75" header="0.3" footer="0.3"/>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view="pageBreakPreview" zoomScaleNormal="85" workbookViewId="0">
      <selection activeCell="P18" sqref="P18"/>
    </sheetView>
  </sheetViews>
  <sheetFormatPr defaultColWidth="9.90833333333333" defaultRowHeight="30" customHeight="1"/>
  <cols>
    <col min="1" max="1" width="9" style="76"/>
    <col min="2" max="2" width="13.6333333333333" style="76" customWidth="1"/>
    <col min="3" max="3" width="9.36666666666667" style="76" customWidth="1"/>
    <col min="4" max="19" width="5.63333333333333" style="76" customWidth="1"/>
    <col min="20" max="20" width="19.1833333333333" style="77" customWidth="1"/>
    <col min="21" max="16384" width="9" style="78"/>
  </cols>
  <sheetData>
    <row r="1" customHeight="1" spans="1:21">
      <c r="A1" s="79" t="s">
        <v>345</v>
      </c>
      <c r="B1" s="80"/>
      <c r="C1" s="80"/>
      <c r="D1" s="80"/>
      <c r="E1" s="80"/>
      <c r="F1" s="80"/>
      <c r="G1" s="80"/>
      <c r="H1" s="80"/>
      <c r="I1" s="80"/>
      <c r="J1" s="80"/>
      <c r="K1" s="80"/>
      <c r="L1" s="80"/>
      <c r="M1" s="80"/>
      <c r="N1" s="80"/>
      <c r="O1" s="80"/>
      <c r="P1" s="80"/>
      <c r="Q1" s="80"/>
      <c r="R1" s="80"/>
      <c r="S1" s="80"/>
      <c r="T1" s="80"/>
      <c r="U1" s="80"/>
    </row>
    <row r="2" customHeight="1" spans="1:21">
      <c r="A2" s="81" t="s">
        <v>346</v>
      </c>
      <c r="B2" s="82"/>
      <c r="C2" s="82"/>
      <c r="D2" s="82"/>
      <c r="E2" s="82"/>
      <c r="F2" s="82"/>
      <c r="G2" s="82"/>
      <c r="H2" s="82"/>
      <c r="I2" s="82"/>
      <c r="J2" s="82"/>
      <c r="K2" s="82"/>
      <c r="L2" s="82"/>
      <c r="M2" s="82"/>
      <c r="N2" s="82"/>
      <c r="O2" s="82"/>
      <c r="P2" s="82"/>
      <c r="Q2" s="82"/>
      <c r="R2" s="82"/>
      <c r="S2" s="82"/>
      <c r="T2" s="82"/>
      <c r="U2" s="82"/>
    </row>
    <row r="3" customHeight="1" spans="1:21">
      <c r="A3" s="83" t="s">
        <v>347</v>
      </c>
      <c r="B3" s="84" t="s">
        <v>348</v>
      </c>
      <c r="C3" s="85" t="s">
        <v>349</v>
      </c>
      <c r="D3" s="86"/>
      <c r="E3" s="86"/>
      <c r="F3" s="86"/>
      <c r="G3" s="86"/>
      <c r="H3" s="83" t="s">
        <v>350</v>
      </c>
      <c r="I3" s="83"/>
      <c r="J3" s="86" t="s">
        <v>351</v>
      </c>
      <c r="K3" s="86"/>
      <c r="L3" s="86"/>
      <c r="M3" s="83" t="s">
        <v>352</v>
      </c>
      <c r="N3" s="83"/>
      <c r="O3" s="83"/>
      <c r="P3" s="83"/>
      <c r="Q3" s="83"/>
      <c r="R3" s="83"/>
      <c r="S3" s="83"/>
      <c r="T3" s="83"/>
      <c r="U3" s="83"/>
    </row>
    <row r="4" customHeight="1" spans="1:21">
      <c r="A4" s="83"/>
      <c r="B4" s="84"/>
      <c r="C4" s="84" t="s">
        <v>353</v>
      </c>
      <c r="D4" s="84" t="s">
        <v>354</v>
      </c>
      <c r="E4" s="84"/>
      <c r="F4" s="84"/>
      <c r="G4" s="84"/>
      <c r="H4" s="84"/>
      <c r="I4" s="84"/>
      <c r="J4" s="84"/>
      <c r="K4" s="84"/>
      <c r="L4" s="84"/>
      <c r="M4" s="84"/>
      <c r="N4" s="84"/>
      <c r="O4" s="84"/>
      <c r="P4" s="84"/>
      <c r="Q4" s="84"/>
      <c r="R4" s="84"/>
      <c r="S4" s="84"/>
      <c r="T4" s="84" t="s">
        <v>355</v>
      </c>
      <c r="U4" s="84" t="s">
        <v>356</v>
      </c>
    </row>
    <row r="5" customHeight="1" spans="1:21">
      <c r="A5" s="84"/>
      <c r="B5" s="87"/>
      <c r="C5" s="84"/>
      <c r="D5" s="84"/>
      <c r="E5" s="84"/>
      <c r="F5" s="84"/>
      <c r="G5" s="84"/>
      <c r="H5" s="84"/>
      <c r="I5" s="84"/>
      <c r="J5" s="84"/>
      <c r="K5" s="84"/>
      <c r="L5" s="84"/>
      <c r="M5" s="84"/>
      <c r="N5" s="84"/>
      <c r="O5" s="84"/>
      <c r="P5" s="84"/>
      <c r="Q5" s="84"/>
      <c r="R5" s="84"/>
      <c r="S5" s="84"/>
      <c r="T5" s="88"/>
      <c r="U5" s="89"/>
    </row>
    <row r="6" customHeight="1" spans="1:21">
      <c r="A6" s="84"/>
      <c r="B6" s="87"/>
      <c r="C6" s="84"/>
      <c r="D6" s="84"/>
      <c r="E6" s="84"/>
      <c r="F6" s="84"/>
      <c r="G6" s="84"/>
      <c r="H6" s="84"/>
      <c r="I6" s="84"/>
      <c r="J6" s="84"/>
      <c r="K6" s="84"/>
      <c r="L6" s="84"/>
      <c r="M6" s="84"/>
      <c r="N6" s="84"/>
      <c r="O6" s="84"/>
      <c r="P6" s="84"/>
      <c r="Q6" s="84"/>
      <c r="R6" s="84"/>
      <c r="S6" s="84"/>
      <c r="T6" s="88"/>
      <c r="U6" s="89"/>
    </row>
    <row r="7" customHeight="1" spans="1:21">
      <c r="A7" s="84"/>
      <c r="B7" s="87"/>
      <c r="C7" s="84"/>
      <c r="D7" s="84"/>
      <c r="E7" s="84"/>
      <c r="F7" s="84"/>
      <c r="G7" s="84"/>
      <c r="H7" s="84"/>
      <c r="I7" s="84"/>
      <c r="J7" s="84"/>
      <c r="K7" s="84"/>
      <c r="L7" s="84"/>
      <c r="M7" s="84"/>
      <c r="N7" s="84"/>
      <c r="O7" s="84"/>
      <c r="P7" s="84"/>
      <c r="Q7" s="84"/>
      <c r="R7" s="84"/>
      <c r="S7" s="84"/>
      <c r="T7" s="88"/>
      <c r="U7" s="89"/>
    </row>
    <row r="8" customHeight="1" spans="1:21">
      <c r="A8" s="84"/>
      <c r="B8" s="87"/>
      <c r="C8" s="84"/>
      <c r="D8" s="84"/>
      <c r="E8" s="84"/>
      <c r="F8" s="84"/>
      <c r="G8" s="84"/>
      <c r="H8" s="84"/>
      <c r="I8" s="84"/>
      <c r="J8" s="84"/>
      <c r="K8" s="84"/>
      <c r="L8" s="84"/>
      <c r="M8" s="84"/>
      <c r="N8" s="84"/>
      <c r="O8" s="84"/>
      <c r="P8" s="84"/>
      <c r="Q8" s="84"/>
      <c r="R8" s="84"/>
      <c r="S8" s="84"/>
      <c r="T8" s="88"/>
      <c r="U8" s="89"/>
    </row>
    <row r="9" customHeight="1" spans="1:21">
      <c r="A9" s="84"/>
      <c r="B9" s="87"/>
      <c r="C9" s="84"/>
      <c r="D9" s="84"/>
      <c r="E9" s="84"/>
      <c r="F9" s="84"/>
      <c r="G9" s="84"/>
      <c r="H9" s="84"/>
      <c r="I9" s="84"/>
      <c r="J9" s="84"/>
      <c r="K9" s="84"/>
      <c r="L9" s="84"/>
      <c r="M9" s="84"/>
      <c r="N9" s="84"/>
      <c r="O9" s="84"/>
      <c r="P9" s="84"/>
      <c r="Q9" s="84"/>
      <c r="R9" s="84"/>
      <c r="S9" s="84"/>
      <c r="T9" s="88"/>
      <c r="U9" s="89"/>
    </row>
    <row r="10" customHeight="1" spans="1:21">
      <c r="A10" s="84"/>
      <c r="B10" s="87"/>
      <c r="C10" s="84"/>
      <c r="D10" s="84"/>
      <c r="E10" s="84"/>
      <c r="F10" s="84"/>
      <c r="G10" s="84"/>
      <c r="H10" s="84"/>
      <c r="I10" s="84"/>
      <c r="J10" s="84"/>
      <c r="K10" s="84"/>
      <c r="L10" s="84"/>
      <c r="M10" s="84"/>
      <c r="N10" s="84"/>
      <c r="O10" s="84"/>
      <c r="P10" s="84"/>
      <c r="Q10" s="84"/>
      <c r="R10" s="84"/>
      <c r="S10" s="84"/>
      <c r="T10" s="88"/>
      <c r="U10" s="89"/>
    </row>
    <row r="11" customHeight="1" spans="1:21">
      <c r="A11" s="84"/>
      <c r="B11" s="87"/>
      <c r="C11" s="84"/>
      <c r="D11" s="84"/>
      <c r="E11" s="84"/>
      <c r="F11" s="84"/>
      <c r="G11" s="84"/>
      <c r="H11" s="84"/>
      <c r="I11" s="84"/>
      <c r="J11" s="84"/>
      <c r="K11" s="84"/>
      <c r="L11" s="84"/>
      <c r="M11" s="84"/>
      <c r="N11" s="84"/>
      <c r="O11" s="84"/>
      <c r="P11" s="84"/>
      <c r="Q11" s="84"/>
      <c r="R11" s="84"/>
      <c r="S11" s="84"/>
      <c r="T11" s="88"/>
      <c r="U11" s="89"/>
    </row>
    <row r="12" customHeight="1" spans="1:21">
      <c r="A12" s="84"/>
      <c r="B12" s="87"/>
      <c r="C12" s="84"/>
      <c r="D12" s="84"/>
      <c r="E12" s="84"/>
      <c r="F12" s="84"/>
      <c r="G12" s="84"/>
      <c r="H12" s="84"/>
      <c r="I12" s="84"/>
      <c r="J12" s="84"/>
      <c r="K12" s="84"/>
      <c r="L12" s="84"/>
      <c r="M12" s="84"/>
      <c r="N12" s="84"/>
      <c r="O12" s="84"/>
      <c r="P12" s="84"/>
      <c r="Q12" s="84"/>
      <c r="R12" s="84"/>
      <c r="S12" s="84"/>
      <c r="T12" s="88"/>
      <c r="U12" s="89"/>
    </row>
    <row r="13" customHeight="1" spans="1:21">
      <c r="A13" s="84"/>
      <c r="B13" s="87"/>
      <c r="C13" s="84"/>
      <c r="D13" s="84"/>
      <c r="E13" s="84"/>
      <c r="F13" s="84"/>
      <c r="G13" s="84"/>
      <c r="H13" s="84"/>
      <c r="I13" s="84"/>
      <c r="J13" s="84"/>
      <c r="K13" s="84"/>
      <c r="L13" s="84"/>
      <c r="M13" s="84"/>
      <c r="N13" s="84"/>
      <c r="O13" s="84"/>
      <c r="P13" s="84"/>
      <c r="Q13" s="84"/>
      <c r="R13" s="84"/>
      <c r="S13" s="84"/>
      <c r="T13" s="88"/>
      <c r="U13" s="89"/>
    </row>
    <row r="14" customHeight="1" spans="1:21">
      <c r="A14" s="84"/>
      <c r="B14" s="87"/>
      <c r="C14" s="84"/>
      <c r="D14" s="84"/>
      <c r="E14" s="84"/>
      <c r="F14" s="84"/>
      <c r="G14" s="84"/>
      <c r="H14" s="84"/>
      <c r="I14" s="84"/>
      <c r="J14" s="84"/>
      <c r="K14" s="84"/>
      <c r="L14" s="84"/>
      <c r="M14" s="84"/>
      <c r="N14" s="84"/>
      <c r="O14" s="84"/>
      <c r="P14" s="84"/>
      <c r="Q14" s="84"/>
      <c r="R14" s="84"/>
      <c r="S14" s="84"/>
      <c r="T14" s="88"/>
      <c r="U14" s="89"/>
    </row>
  </sheetData>
  <mergeCells count="10">
    <mergeCell ref="A1:U1"/>
    <mergeCell ref="B2:U2"/>
    <mergeCell ref="D3:G3"/>
    <mergeCell ref="H3:I3"/>
    <mergeCell ref="J3:L3"/>
    <mergeCell ref="M3:P3"/>
    <mergeCell ref="Q3:U3"/>
    <mergeCell ref="D4:S4"/>
    <mergeCell ref="A3:A4"/>
    <mergeCell ref="B3:B4"/>
  </mergeCells>
  <printOptions horizontalCentered="1"/>
  <pageMargins left="0.747916666666667" right="0.747916666666667" top="0.984027777777778" bottom="0.984027777777778" header="0.511805555555556" footer="0.511805555555556"/>
  <pageSetup paperSize="9" scale="8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L34" sqref="L34"/>
    </sheetView>
  </sheetViews>
  <sheetFormatPr defaultColWidth="9.90833333333333" defaultRowHeight="13.5"/>
  <cols>
    <col min="1" max="1" width="2.63333333333333" customWidth="1"/>
    <col min="2" max="2" width="3.63333333333333" customWidth="1"/>
    <col min="3" max="3" width="4.09166666666667" customWidth="1"/>
    <col min="4" max="4" width="3" customWidth="1"/>
    <col min="5" max="5" width="7.09166666666667" customWidth="1"/>
    <col min="6" max="6" width="9" hidden="1" customWidth="1"/>
    <col min="7" max="7" width="18.4583333333333" customWidth="1"/>
    <col min="8" max="8" width="9" hidden="1" customWidth="1"/>
    <col min="9" max="9" width="26.4583333333333" customWidth="1"/>
  </cols>
  <sheetData>
    <row r="1" ht="14.25" spans="1:9">
      <c r="A1" s="54"/>
      <c r="B1" s="54"/>
      <c r="C1" s="54"/>
      <c r="D1" s="54"/>
      <c r="E1" s="54"/>
      <c r="F1" s="54"/>
      <c r="G1" s="54"/>
      <c r="H1" s="54"/>
      <c r="I1" s="54"/>
    </row>
    <row r="2" ht="15" customHeight="1" spans="1:9">
      <c r="A2" s="55"/>
      <c r="B2" s="55"/>
      <c r="C2" s="55"/>
      <c r="D2" s="55"/>
      <c r="E2" s="55"/>
      <c r="F2" s="55"/>
      <c r="G2" s="55"/>
      <c r="H2" s="55"/>
      <c r="I2" s="55"/>
    </row>
    <row r="3" ht="15" customHeight="1" spans="1:9">
      <c r="A3" s="56"/>
      <c r="B3" s="56"/>
      <c r="C3" s="56"/>
      <c r="D3" s="57"/>
      <c r="E3" s="57"/>
      <c r="F3" s="57"/>
      <c r="G3" s="57"/>
      <c r="H3" s="57"/>
      <c r="I3" s="57"/>
    </row>
    <row r="4" ht="15" customHeight="1" spans="1:9">
      <c r="A4" s="58"/>
      <c r="B4" s="58"/>
      <c r="C4" s="59"/>
      <c r="D4" s="57" t="s">
        <v>357</v>
      </c>
      <c r="E4" s="57"/>
      <c r="F4" s="57"/>
      <c r="G4" s="57"/>
      <c r="H4" s="56" t="s">
        <v>358</v>
      </c>
      <c r="I4" s="57"/>
    </row>
    <row r="5" ht="15" customHeight="1" spans="1:9">
      <c r="A5" s="60"/>
      <c r="B5" s="60"/>
      <c r="C5" s="61"/>
      <c r="D5" s="57"/>
      <c r="E5" s="57"/>
      <c r="F5" s="57"/>
      <c r="G5" s="57"/>
      <c r="H5" s="56"/>
      <c r="I5" s="57"/>
    </row>
    <row r="6" ht="15" customHeight="1" spans="1:9">
      <c r="A6" s="56"/>
      <c r="B6" s="56"/>
      <c r="C6" s="56"/>
      <c r="D6" s="57" t="s">
        <v>359</v>
      </c>
      <c r="E6" s="57"/>
      <c r="F6" s="57"/>
      <c r="G6" s="57"/>
      <c r="H6" s="57"/>
      <c r="I6" s="57"/>
    </row>
    <row r="7" ht="15" customHeight="1" spans="1:8">
      <c r="A7" s="56" t="s">
        <v>360</v>
      </c>
      <c r="B7" s="56" t="s">
        <v>361</v>
      </c>
      <c r="C7" s="56" t="s">
        <v>362</v>
      </c>
      <c r="D7" s="56"/>
      <c r="E7" s="56" t="s">
        <v>363</v>
      </c>
      <c r="F7" s="56"/>
      <c r="G7" s="57" t="s">
        <v>364</v>
      </c>
      <c r="H7" s="57"/>
    </row>
    <row r="8" ht="15" customHeight="1" spans="1:8">
      <c r="A8" s="56"/>
      <c r="B8" s="56"/>
      <c r="C8" s="56"/>
      <c r="D8" s="56"/>
      <c r="E8" s="56"/>
      <c r="F8" s="56"/>
      <c r="G8" s="57"/>
      <c r="H8" s="57"/>
    </row>
    <row r="9" ht="15" customHeight="1" spans="1:8">
      <c r="A9" s="56"/>
      <c r="B9" s="56"/>
      <c r="C9" s="56"/>
      <c r="D9" s="56"/>
      <c r="E9" s="56" t="s">
        <v>365</v>
      </c>
      <c r="F9" s="56"/>
      <c r="G9" s="57" t="s">
        <v>366</v>
      </c>
      <c r="H9" s="57"/>
    </row>
    <row r="10" ht="15" customHeight="1" spans="1:8">
      <c r="A10" s="56"/>
      <c r="B10" s="56"/>
      <c r="C10" s="56"/>
      <c r="D10" s="56"/>
      <c r="E10" s="56"/>
      <c r="F10" s="56"/>
      <c r="G10" s="57"/>
      <c r="H10" s="57"/>
    </row>
    <row r="11" ht="15" customHeight="1" spans="1:8">
      <c r="A11" s="56"/>
      <c r="B11" s="56"/>
      <c r="C11" s="56" t="s">
        <v>367</v>
      </c>
      <c r="D11" s="56"/>
      <c r="E11" s="56"/>
      <c r="F11" s="56"/>
      <c r="G11" s="62" t="s">
        <v>368</v>
      </c>
      <c r="H11" s="63"/>
    </row>
    <row r="12" ht="15" customHeight="1" spans="1:8">
      <c r="A12" s="56"/>
      <c r="B12" s="56"/>
      <c r="C12" s="56"/>
      <c r="D12" s="56"/>
      <c r="E12" s="56"/>
      <c r="F12" s="56"/>
      <c r="G12" s="64" t="s">
        <v>369</v>
      </c>
      <c r="H12" s="65"/>
    </row>
    <row r="13" ht="15" customHeight="1" spans="1:8">
      <c r="A13" s="56"/>
      <c r="B13" s="56"/>
      <c r="C13" s="66" t="s">
        <v>370</v>
      </c>
      <c r="D13" s="58"/>
      <c r="E13" s="58"/>
      <c r="F13" s="59"/>
      <c r="G13" s="62" t="s">
        <v>371</v>
      </c>
      <c r="H13" s="63"/>
    </row>
    <row r="14" ht="15" customHeight="1" spans="1:8">
      <c r="A14" s="56"/>
      <c r="B14" s="56"/>
      <c r="C14" s="67" t="s">
        <v>372</v>
      </c>
      <c r="D14" s="60"/>
      <c r="E14" s="60"/>
      <c r="F14" s="61"/>
      <c r="G14" s="64" t="s">
        <v>373</v>
      </c>
      <c r="H14" s="65"/>
    </row>
    <row r="15" ht="15" customHeight="1" spans="1:8">
      <c r="A15" s="56"/>
      <c r="B15" s="68" t="s">
        <v>374</v>
      </c>
      <c r="C15" s="56" t="s">
        <v>362</v>
      </c>
      <c r="D15" s="56"/>
      <c r="E15" s="56" t="s">
        <v>363</v>
      </c>
      <c r="F15" s="56"/>
      <c r="G15" s="57" t="s">
        <v>364</v>
      </c>
      <c r="H15" s="57"/>
    </row>
    <row r="16" ht="15" customHeight="1" spans="1:8">
      <c r="A16" s="56"/>
      <c r="B16" s="68" t="s">
        <v>375</v>
      </c>
      <c r="C16" s="56"/>
      <c r="D16" s="56"/>
      <c r="E16" s="56"/>
      <c r="F16" s="56"/>
      <c r="G16" s="57"/>
      <c r="H16" s="57"/>
    </row>
    <row r="17" ht="15" customHeight="1" spans="1:8">
      <c r="A17" s="56"/>
      <c r="B17" s="68" t="s">
        <v>376</v>
      </c>
      <c r="C17" s="56"/>
      <c r="D17" s="56"/>
      <c r="E17" s="56"/>
      <c r="F17" s="56"/>
      <c r="G17" s="57"/>
      <c r="H17" s="57"/>
    </row>
    <row r="18" ht="15" customHeight="1" spans="1:8">
      <c r="A18" s="56"/>
      <c r="B18" s="68" t="s">
        <v>377</v>
      </c>
      <c r="C18" s="56"/>
      <c r="D18" s="56"/>
      <c r="E18" s="56"/>
      <c r="F18" s="56"/>
      <c r="G18" s="57"/>
      <c r="H18" s="57"/>
    </row>
    <row r="19" ht="15" customHeight="1" spans="1:8">
      <c r="A19" s="56"/>
      <c r="B19" s="68" t="s">
        <v>378</v>
      </c>
      <c r="C19" s="56"/>
      <c r="D19" s="56"/>
      <c r="E19" s="56"/>
      <c r="F19" s="56"/>
      <c r="G19" s="57"/>
      <c r="H19" s="57"/>
    </row>
    <row r="20" ht="15" customHeight="1" spans="1:8">
      <c r="A20" s="56"/>
      <c r="B20" s="68" t="s">
        <v>379</v>
      </c>
      <c r="C20" s="56"/>
      <c r="D20" s="56"/>
      <c r="E20" s="56"/>
      <c r="F20" s="56"/>
      <c r="G20" s="57"/>
      <c r="H20" s="57"/>
    </row>
    <row r="21" ht="15" customHeight="1" spans="1:8">
      <c r="A21" s="56"/>
      <c r="B21" s="68"/>
      <c r="C21" s="56"/>
      <c r="D21" s="56"/>
      <c r="E21" s="56" t="s">
        <v>380</v>
      </c>
      <c r="F21" s="56"/>
      <c r="G21" s="56" t="s">
        <v>366</v>
      </c>
      <c r="H21" s="56"/>
    </row>
    <row r="22" ht="15" customHeight="1" spans="1:8">
      <c r="A22" s="56"/>
      <c r="B22" s="69"/>
      <c r="C22" s="56"/>
      <c r="D22" s="56"/>
      <c r="E22" s="56"/>
      <c r="F22" s="56"/>
      <c r="G22" s="56"/>
      <c r="H22" s="56"/>
    </row>
    <row r="23" ht="15" customHeight="1" spans="1:8">
      <c r="A23" s="56"/>
      <c r="B23" s="69"/>
      <c r="C23" s="56" t="s">
        <v>381</v>
      </c>
      <c r="D23" s="56"/>
      <c r="E23" s="56" t="s">
        <v>382</v>
      </c>
      <c r="F23" s="56" t="s">
        <v>383</v>
      </c>
      <c r="G23" s="57" t="s">
        <v>384</v>
      </c>
      <c r="H23" s="57"/>
    </row>
    <row r="24" ht="15" customHeight="1" spans="1:8">
      <c r="A24" s="56"/>
      <c r="B24" s="69"/>
      <c r="C24" s="56"/>
      <c r="D24" s="56"/>
      <c r="E24" s="56"/>
      <c r="F24" s="56"/>
      <c r="G24" s="57"/>
      <c r="H24" s="57"/>
    </row>
    <row r="25" ht="15" customHeight="1" spans="1:8">
      <c r="A25" s="56"/>
      <c r="B25" s="69"/>
      <c r="C25" s="56"/>
      <c r="D25" s="56"/>
      <c r="E25" s="56"/>
      <c r="F25" s="56" t="s">
        <v>385</v>
      </c>
      <c r="G25" s="57" t="s">
        <v>386</v>
      </c>
      <c r="H25" s="57"/>
    </row>
    <row r="26" ht="15" customHeight="1" spans="1:8">
      <c r="A26" s="56"/>
      <c r="B26" s="69"/>
      <c r="C26" s="56"/>
      <c r="D26" s="56"/>
      <c r="E26" s="56"/>
      <c r="F26" s="56"/>
      <c r="G26" s="57"/>
      <c r="H26" s="57"/>
    </row>
    <row r="27" ht="15" customHeight="1" spans="1:8">
      <c r="A27" s="56" t="s">
        <v>360</v>
      </c>
      <c r="B27" s="69"/>
      <c r="C27" s="56" t="s">
        <v>381</v>
      </c>
      <c r="D27" s="56"/>
      <c r="E27" s="56" t="s">
        <v>382</v>
      </c>
      <c r="F27" s="56" t="s">
        <v>387</v>
      </c>
      <c r="G27" s="57" t="s">
        <v>388</v>
      </c>
      <c r="H27" s="57"/>
    </row>
    <row r="28" ht="15" customHeight="1" spans="1:8">
      <c r="A28" s="56"/>
      <c r="B28" s="69"/>
      <c r="C28" s="56"/>
      <c r="D28" s="56"/>
      <c r="E28" s="56"/>
      <c r="F28" s="56"/>
      <c r="G28" s="57"/>
      <c r="H28" s="57"/>
    </row>
    <row r="29" ht="15" customHeight="1" spans="1:8">
      <c r="A29" s="56"/>
      <c r="B29" s="69"/>
      <c r="C29" s="56"/>
      <c r="D29" s="56"/>
      <c r="E29" s="68" t="s">
        <v>389</v>
      </c>
      <c r="F29" s="68" t="s">
        <v>390</v>
      </c>
      <c r="G29" s="57" t="s">
        <v>386</v>
      </c>
      <c r="H29" s="57"/>
    </row>
    <row r="30" ht="15" customHeight="1" spans="1:8">
      <c r="A30" s="56"/>
      <c r="B30" s="69"/>
      <c r="C30" s="56"/>
      <c r="D30" s="56"/>
      <c r="E30" s="68" t="s">
        <v>391</v>
      </c>
      <c r="F30" s="56" t="s">
        <v>392</v>
      </c>
      <c r="G30" s="57"/>
      <c r="H30" s="57"/>
    </row>
    <row r="31" ht="15" customHeight="1" spans="1:8">
      <c r="A31" s="56"/>
      <c r="B31" s="69"/>
      <c r="C31" s="56"/>
      <c r="D31" s="56"/>
      <c r="E31" s="69"/>
      <c r="F31" s="56" t="s">
        <v>385</v>
      </c>
      <c r="G31" s="57" t="s">
        <v>388</v>
      </c>
      <c r="H31" s="57"/>
    </row>
    <row r="32" ht="15" customHeight="1" spans="1:8">
      <c r="A32" s="56"/>
      <c r="B32" s="69"/>
      <c r="C32" s="56"/>
      <c r="D32" s="56"/>
      <c r="E32" s="69"/>
      <c r="F32" s="56"/>
      <c r="G32" s="57"/>
      <c r="H32" s="57"/>
    </row>
    <row r="33" ht="15" customHeight="1" spans="1:8">
      <c r="A33" s="56"/>
      <c r="B33" s="69"/>
      <c r="C33" s="56"/>
      <c r="D33" s="56"/>
      <c r="E33" s="69"/>
      <c r="F33" s="56" t="s">
        <v>387</v>
      </c>
      <c r="G33" s="57" t="s">
        <v>364</v>
      </c>
      <c r="H33" s="57"/>
    </row>
    <row r="34" ht="15" customHeight="1" spans="1:8">
      <c r="A34" s="56"/>
      <c r="B34" s="69"/>
      <c r="C34" s="56"/>
      <c r="D34" s="56"/>
      <c r="E34" s="70"/>
      <c r="F34" s="56"/>
      <c r="G34" s="57"/>
      <c r="H34" s="57"/>
    </row>
    <row r="35" ht="15" customHeight="1" spans="1:8">
      <c r="A35" s="56"/>
      <c r="B35" s="69"/>
      <c r="C35" s="56"/>
      <c r="D35" s="56"/>
      <c r="E35" s="56" t="s">
        <v>393</v>
      </c>
      <c r="F35" s="68" t="s">
        <v>390</v>
      </c>
      <c r="G35" s="57" t="s">
        <v>364</v>
      </c>
      <c r="H35" s="57"/>
    </row>
    <row r="36" ht="15" customHeight="1" spans="1:8">
      <c r="A36" s="56"/>
      <c r="B36" s="69"/>
      <c r="C36" s="56"/>
      <c r="D36" s="56"/>
      <c r="E36" s="56"/>
      <c r="F36" s="56" t="s">
        <v>392</v>
      </c>
      <c r="G36" s="57"/>
      <c r="H36" s="57"/>
    </row>
    <row r="37" ht="15" customHeight="1" spans="1:8">
      <c r="A37" s="56"/>
      <c r="B37" s="69"/>
      <c r="C37" s="56"/>
      <c r="D37" s="56"/>
      <c r="E37" s="56"/>
      <c r="F37" s="56" t="s">
        <v>385</v>
      </c>
      <c r="G37" s="57" t="s">
        <v>364</v>
      </c>
      <c r="H37" s="57"/>
    </row>
    <row r="38" ht="15" customHeight="1" spans="1:8">
      <c r="A38" s="56"/>
      <c r="B38" s="69"/>
      <c r="C38" s="56"/>
      <c r="D38" s="56"/>
      <c r="E38" s="56"/>
      <c r="F38" s="56"/>
      <c r="G38" s="57"/>
      <c r="H38" s="57"/>
    </row>
    <row r="39" ht="15" customHeight="1" spans="1:8">
      <c r="A39" s="56"/>
      <c r="B39" s="70"/>
      <c r="C39" s="56"/>
      <c r="D39" s="56"/>
      <c r="E39" s="56"/>
      <c r="F39" s="56" t="s">
        <v>387</v>
      </c>
      <c r="G39" s="57" t="s">
        <v>364</v>
      </c>
      <c r="H39" s="57"/>
    </row>
    <row r="40" ht="15" customHeight="1" spans="1:9">
      <c r="A40" s="57"/>
      <c r="B40" s="57"/>
      <c r="C40" s="57"/>
      <c r="D40" s="57"/>
      <c r="E40" s="57"/>
      <c r="F40" s="57"/>
      <c r="G40" s="62" t="s">
        <v>394</v>
      </c>
      <c r="H40" s="63"/>
      <c r="I40" s="57" t="s">
        <v>395</v>
      </c>
    </row>
    <row r="41" ht="15" customHeight="1" spans="1:9">
      <c r="A41" s="57"/>
      <c r="B41" s="57"/>
      <c r="C41" s="57"/>
      <c r="D41" s="57"/>
      <c r="E41" s="57"/>
      <c r="F41" s="57"/>
      <c r="G41" s="64" t="s">
        <v>396</v>
      </c>
      <c r="H41" s="65"/>
      <c r="I41" s="57"/>
    </row>
    <row r="42" ht="15" customHeight="1" spans="1:9">
      <c r="A42" s="56" t="s">
        <v>397</v>
      </c>
      <c r="B42" s="56"/>
      <c r="C42" s="56"/>
      <c r="D42" s="56"/>
      <c r="E42" s="56"/>
      <c r="F42" s="56"/>
      <c r="G42" s="55" t="s">
        <v>398</v>
      </c>
      <c r="H42" s="55"/>
      <c r="I42" s="75" t="s">
        <v>399</v>
      </c>
    </row>
    <row r="43" ht="15" customHeight="1" spans="1:9">
      <c r="A43" s="56" t="s">
        <v>400</v>
      </c>
      <c r="B43" s="56"/>
      <c r="C43" s="56"/>
      <c r="D43" s="56"/>
      <c r="E43" s="56"/>
      <c r="F43" s="56"/>
      <c r="G43" s="56" t="s">
        <v>401</v>
      </c>
      <c r="H43" s="56"/>
      <c r="I43" s="57" t="s">
        <v>402</v>
      </c>
    </row>
    <row r="44" customHeight="1" spans="1:9">
      <c r="A44" s="58"/>
      <c r="B44" s="58"/>
      <c r="C44" s="58"/>
      <c r="D44" s="58"/>
      <c r="E44" s="58"/>
      <c r="F44" s="58"/>
      <c r="G44" s="58"/>
      <c r="H44" s="58"/>
      <c r="I44" s="58"/>
    </row>
    <row r="45" customHeight="1" spans="1:9">
      <c r="A45" s="71"/>
      <c r="B45" s="71"/>
      <c r="C45" s="71"/>
      <c r="D45" s="71"/>
      <c r="E45" s="71"/>
      <c r="F45" s="71"/>
      <c r="G45" s="71"/>
      <c r="H45" s="71"/>
      <c r="I45" s="71"/>
    </row>
    <row r="46" customHeight="1" spans="1:9">
      <c r="A46" s="72"/>
      <c r="B46" s="72"/>
      <c r="C46" s="72"/>
      <c r="D46" s="72"/>
      <c r="E46" s="72"/>
      <c r="F46" s="72"/>
      <c r="G46" s="72"/>
      <c r="H46" s="72"/>
      <c r="I46" s="72"/>
    </row>
    <row r="47" customHeight="1" spans="1:9">
      <c r="A47" s="73"/>
      <c r="B47" s="73"/>
      <c r="C47" s="73"/>
      <c r="D47" s="73"/>
      <c r="E47" s="73"/>
      <c r="F47" s="73"/>
      <c r="G47" s="73"/>
      <c r="H47" s="73"/>
      <c r="I47" s="73"/>
    </row>
    <row r="48" customHeight="1" spans="1:9">
      <c r="A48" s="71"/>
      <c r="B48" s="71"/>
      <c r="C48" s="71"/>
      <c r="D48" s="71"/>
      <c r="E48" s="71"/>
      <c r="F48" s="71"/>
      <c r="G48" s="71"/>
      <c r="H48" s="71"/>
      <c r="I48" s="71"/>
    </row>
    <row r="49" ht="15" customHeight="1" spans="1:9">
      <c r="A49" s="74"/>
      <c r="B49" s="74"/>
      <c r="C49" s="74"/>
      <c r="D49" s="74"/>
      <c r="E49" s="74"/>
      <c r="F49" s="74"/>
      <c r="G49" s="74"/>
      <c r="H49" s="74"/>
      <c r="I49" s="74"/>
    </row>
  </sheetData>
  <mergeCells count="65">
    <mergeCell ref="A2:C2"/>
    <mergeCell ref="D2:I2"/>
    <mergeCell ref="A3:C3"/>
    <mergeCell ref="D3:I3"/>
    <mergeCell ref="A4:C4"/>
    <mergeCell ref="A5:C5"/>
    <mergeCell ref="A6:C6"/>
    <mergeCell ref="D6:I6"/>
    <mergeCell ref="G11:H11"/>
    <mergeCell ref="G12:H12"/>
    <mergeCell ref="C13:F13"/>
    <mergeCell ref="G13:H13"/>
    <mergeCell ref="C14:F14"/>
    <mergeCell ref="G14:H14"/>
    <mergeCell ref="G39:H39"/>
    <mergeCell ref="G40:H40"/>
    <mergeCell ref="G41:H41"/>
    <mergeCell ref="A42:F42"/>
    <mergeCell ref="G42:H42"/>
    <mergeCell ref="A43:F43"/>
    <mergeCell ref="G43:H43"/>
    <mergeCell ref="A44:I44"/>
    <mergeCell ref="A45:I45"/>
    <mergeCell ref="A46:I46"/>
    <mergeCell ref="A47:I47"/>
    <mergeCell ref="A48:I48"/>
    <mergeCell ref="A49:I49"/>
    <mergeCell ref="A7:A26"/>
    <mergeCell ref="A27:A39"/>
    <mergeCell ref="B7:B14"/>
    <mergeCell ref="E23:E26"/>
    <mergeCell ref="E27:E28"/>
    <mergeCell ref="E35:E39"/>
    <mergeCell ref="F23:F24"/>
    <mergeCell ref="F25:F26"/>
    <mergeCell ref="F27:F28"/>
    <mergeCell ref="F31:F32"/>
    <mergeCell ref="F33:F34"/>
    <mergeCell ref="F37:F38"/>
    <mergeCell ref="H4:H5"/>
    <mergeCell ref="I4:I5"/>
    <mergeCell ref="I40:I41"/>
    <mergeCell ref="C23:D26"/>
    <mergeCell ref="C27:D39"/>
    <mergeCell ref="C11:F12"/>
    <mergeCell ref="A40:F41"/>
    <mergeCell ref="G31:H32"/>
    <mergeCell ref="G33:H34"/>
    <mergeCell ref="G35:H36"/>
    <mergeCell ref="G37:H38"/>
    <mergeCell ref="G29:H30"/>
    <mergeCell ref="G23:H24"/>
    <mergeCell ref="G25:H26"/>
    <mergeCell ref="G27:H28"/>
    <mergeCell ref="C15:D22"/>
    <mergeCell ref="E15:F20"/>
    <mergeCell ref="G15:H20"/>
    <mergeCell ref="E21:F22"/>
    <mergeCell ref="G21:H22"/>
    <mergeCell ref="D4:G5"/>
    <mergeCell ref="E7:F8"/>
    <mergeCell ref="G7:H8"/>
    <mergeCell ref="E9:F10"/>
    <mergeCell ref="G9:H10"/>
    <mergeCell ref="C7:D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view="pageBreakPreview" zoomScale="85" zoomScaleNormal="60" topLeftCell="A55" workbookViewId="0">
      <selection activeCell="A11" sqref="A11:AV121"/>
    </sheetView>
  </sheetViews>
  <sheetFormatPr defaultColWidth="9.90833333333333" defaultRowHeight="16.5" outlineLevelCol="4"/>
  <cols>
    <col min="1" max="1" width="11.1833333333333" style="41" customWidth="1"/>
    <col min="2" max="2" width="42.3666666666667" style="41" customWidth="1"/>
    <col min="3" max="3" width="11.1833333333333" style="41" customWidth="1"/>
    <col min="4" max="4" width="110.091666666667" style="42" customWidth="1"/>
    <col min="5" max="5" width="11.1833333333333" style="41" customWidth="1"/>
    <col min="6" max="16384" width="9" style="41"/>
  </cols>
  <sheetData>
    <row r="1" ht="15" spans="1:5">
      <c r="A1" s="5" t="s">
        <v>403</v>
      </c>
      <c r="B1" s="5"/>
      <c r="C1" s="5"/>
      <c r="D1" s="5"/>
      <c r="E1" s="5"/>
    </row>
    <row r="2" ht="15" spans="1:5">
      <c r="A2" s="5"/>
      <c r="B2" s="5"/>
      <c r="C2" s="5"/>
      <c r="D2" s="43"/>
      <c r="E2" s="5" t="s">
        <v>404</v>
      </c>
    </row>
    <row r="3" ht="15" spans="1:5">
      <c r="A3" s="5" t="s">
        <v>405</v>
      </c>
      <c r="B3" s="5" t="s">
        <v>406</v>
      </c>
      <c r="C3" s="5" t="s">
        <v>407</v>
      </c>
      <c r="D3" s="5" t="s">
        <v>408</v>
      </c>
      <c r="E3" s="4" t="s">
        <v>409</v>
      </c>
    </row>
    <row r="4" s="40" customFormat="1" spans="1:5">
      <c r="A4" s="44" t="s">
        <v>410</v>
      </c>
      <c r="B4" s="35" t="s">
        <v>410</v>
      </c>
      <c r="C4" s="35" t="s">
        <v>411</v>
      </c>
      <c r="D4" s="8" t="s">
        <v>412</v>
      </c>
      <c r="E4" s="45" t="e">
        <f>#REF!</f>
        <v>#REF!</v>
      </c>
    </row>
    <row r="5" s="40" customFormat="1" spans="1:5">
      <c r="A5" s="44"/>
      <c r="B5" s="35"/>
      <c r="C5" s="35" t="s">
        <v>411</v>
      </c>
      <c r="D5" s="8" t="s">
        <v>413</v>
      </c>
      <c r="E5" s="45"/>
    </row>
    <row r="6" s="40" customFormat="1" spans="1:5">
      <c r="A6" s="44"/>
      <c r="B6" s="35"/>
      <c r="C6" s="35" t="s">
        <v>411</v>
      </c>
      <c r="D6" s="8" t="s">
        <v>414</v>
      </c>
      <c r="E6" s="45"/>
    </row>
    <row r="7" s="40" customFormat="1" spans="1:5">
      <c r="A7" s="44"/>
      <c r="B7" s="35"/>
      <c r="C7" s="35" t="s">
        <v>411</v>
      </c>
      <c r="D7" s="8" t="s">
        <v>415</v>
      </c>
      <c r="E7" s="45"/>
    </row>
    <row r="8" s="40" customFormat="1" spans="1:5">
      <c r="A8" s="44"/>
      <c r="B8" s="35"/>
      <c r="C8" s="35" t="s">
        <v>411</v>
      </c>
      <c r="D8" s="8" t="s">
        <v>416</v>
      </c>
      <c r="E8" s="45"/>
    </row>
    <row r="9" s="40" customFormat="1" spans="1:5">
      <c r="A9" s="44"/>
      <c r="B9" s="35"/>
      <c r="C9" s="35" t="s">
        <v>411</v>
      </c>
      <c r="D9" s="8" t="s">
        <v>417</v>
      </c>
      <c r="E9" s="45"/>
    </row>
    <row r="10" s="40" customFormat="1" spans="1:5">
      <c r="A10" s="44"/>
      <c r="B10" s="35"/>
      <c r="C10" s="35" t="s">
        <v>411</v>
      </c>
      <c r="D10" s="8" t="s">
        <v>418</v>
      </c>
      <c r="E10" s="45"/>
    </row>
    <row r="11" s="40" customFormat="1" spans="1:5">
      <c r="A11" s="3" t="s">
        <v>419</v>
      </c>
      <c r="B11" s="35" t="s">
        <v>420</v>
      </c>
      <c r="C11" s="35" t="s">
        <v>419</v>
      </c>
      <c r="D11" s="8" t="s">
        <v>421</v>
      </c>
      <c r="E11" s="45" t="e">
        <f>#REF!</f>
        <v>#REF!</v>
      </c>
    </row>
    <row r="12" s="40" customFormat="1" spans="1:5">
      <c r="A12" s="3"/>
      <c r="B12" s="35"/>
      <c r="C12" s="35" t="s">
        <v>419</v>
      </c>
      <c r="D12" s="46" t="s">
        <v>422</v>
      </c>
      <c r="E12" s="45"/>
    </row>
    <row r="13" s="40" customFormat="1" spans="1:5">
      <c r="A13" s="3"/>
      <c r="B13" s="35"/>
      <c r="C13" s="35" t="s">
        <v>419</v>
      </c>
      <c r="D13" s="46" t="s">
        <v>423</v>
      </c>
      <c r="E13" s="45"/>
    </row>
    <row r="14" s="40" customFormat="1" spans="1:5">
      <c r="A14" s="3"/>
      <c r="B14" s="35"/>
      <c r="C14" s="35" t="s">
        <v>419</v>
      </c>
      <c r="D14" s="46" t="s">
        <v>424</v>
      </c>
      <c r="E14" s="45"/>
    </row>
    <row r="15" s="40" customFormat="1" spans="1:5">
      <c r="A15" s="3"/>
      <c r="B15" s="35"/>
      <c r="C15" s="35" t="s">
        <v>419</v>
      </c>
      <c r="D15" s="46" t="s">
        <v>425</v>
      </c>
      <c r="E15" s="45"/>
    </row>
    <row r="16" s="40" customFormat="1" spans="1:5">
      <c r="A16" s="3"/>
      <c r="B16" s="35"/>
      <c r="C16" s="35" t="s">
        <v>419</v>
      </c>
      <c r="D16" s="46" t="s">
        <v>426</v>
      </c>
      <c r="E16" s="45"/>
    </row>
    <row r="17" s="40" customFormat="1" spans="1:5">
      <c r="A17" s="3"/>
      <c r="B17" s="35"/>
      <c r="C17" s="35" t="s">
        <v>419</v>
      </c>
      <c r="D17" s="46" t="s">
        <v>427</v>
      </c>
      <c r="E17" s="45"/>
    </row>
    <row r="18" s="40" customFormat="1" spans="1:5">
      <c r="A18" s="3"/>
      <c r="B18" s="35"/>
      <c r="C18" s="35" t="s">
        <v>419</v>
      </c>
      <c r="D18" s="46" t="s">
        <v>428</v>
      </c>
      <c r="E18" s="45"/>
    </row>
    <row r="19" s="40" customFormat="1" spans="1:5">
      <c r="A19" s="3"/>
      <c r="B19" s="35"/>
      <c r="C19" s="35" t="s">
        <v>419</v>
      </c>
      <c r="D19" s="46" t="s">
        <v>429</v>
      </c>
      <c r="E19" s="45"/>
    </row>
    <row r="20" s="40" customFormat="1" spans="1:5">
      <c r="A20" s="3"/>
      <c r="B20" s="35"/>
      <c r="C20" s="35" t="s">
        <v>419</v>
      </c>
      <c r="D20" s="46" t="s">
        <v>430</v>
      </c>
      <c r="E20" s="45"/>
    </row>
    <row r="21" s="40" customFormat="1" spans="1:5">
      <c r="A21" s="3"/>
      <c r="B21" s="47" t="s">
        <v>431</v>
      </c>
      <c r="C21" s="35" t="s">
        <v>419</v>
      </c>
      <c r="D21" s="46" t="s">
        <v>432</v>
      </c>
      <c r="E21" s="45"/>
    </row>
    <row r="22" s="40" customFormat="1" spans="1:5">
      <c r="A22" s="3"/>
      <c r="B22" s="48"/>
      <c r="C22" s="35" t="s">
        <v>419</v>
      </c>
      <c r="D22" s="46" t="s">
        <v>433</v>
      </c>
      <c r="E22" s="45"/>
    </row>
    <row r="23" s="40" customFormat="1" spans="1:5">
      <c r="A23" s="3"/>
      <c r="B23" s="48"/>
      <c r="C23" s="35" t="s">
        <v>419</v>
      </c>
      <c r="D23" s="46" t="s">
        <v>434</v>
      </c>
      <c r="E23" s="45"/>
    </row>
    <row r="24" s="40" customFormat="1" spans="1:5">
      <c r="A24" s="3"/>
      <c r="B24" s="48"/>
      <c r="C24" s="35" t="s">
        <v>419</v>
      </c>
      <c r="D24" s="46" t="s">
        <v>435</v>
      </c>
      <c r="E24" s="45"/>
    </row>
    <row r="25" s="40" customFormat="1" spans="1:5">
      <c r="A25" s="3"/>
      <c r="B25" s="49"/>
      <c r="C25" s="35" t="s">
        <v>419</v>
      </c>
      <c r="D25" s="46" t="s">
        <v>436</v>
      </c>
      <c r="E25" s="45"/>
    </row>
    <row r="26" s="40" customFormat="1" spans="1:5">
      <c r="A26" s="3"/>
      <c r="B26" s="47" t="s">
        <v>437</v>
      </c>
      <c r="C26" s="35" t="s">
        <v>419</v>
      </c>
      <c r="D26" s="46" t="s">
        <v>438</v>
      </c>
      <c r="E26" s="45"/>
    </row>
    <row r="27" s="40" customFormat="1" spans="1:5">
      <c r="A27" s="3"/>
      <c r="B27" s="48"/>
      <c r="C27" s="35" t="s">
        <v>419</v>
      </c>
      <c r="D27" s="46" t="s">
        <v>439</v>
      </c>
      <c r="E27" s="45"/>
    </row>
    <row r="28" s="40" customFormat="1" spans="1:5">
      <c r="A28" s="3"/>
      <c r="B28" s="48"/>
      <c r="C28" s="35" t="s">
        <v>419</v>
      </c>
      <c r="D28" s="46" t="s">
        <v>440</v>
      </c>
      <c r="E28" s="45"/>
    </row>
    <row r="29" s="40" customFormat="1" spans="1:5">
      <c r="A29" s="3"/>
      <c r="B29" s="49"/>
      <c r="C29" s="35" t="s">
        <v>419</v>
      </c>
      <c r="D29" s="46" t="s">
        <v>441</v>
      </c>
      <c r="E29" s="45"/>
    </row>
    <row r="30" s="40" customFormat="1" spans="1:5">
      <c r="A30" s="3"/>
      <c r="B30" s="35" t="s">
        <v>442</v>
      </c>
      <c r="C30" s="35" t="s">
        <v>419</v>
      </c>
      <c r="D30" s="46" t="s">
        <v>443</v>
      </c>
      <c r="E30" s="45"/>
    </row>
    <row r="31" s="40" customFormat="1" spans="1:5">
      <c r="A31" s="3"/>
      <c r="B31" s="35"/>
      <c r="C31" s="35" t="s">
        <v>419</v>
      </c>
      <c r="D31" s="46" t="s">
        <v>444</v>
      </c>
      <c r="E31" s="45"/>
    </row>
    <row r="32" s="40" customFormat="1" spans="1:5">
      <c r="A32" s="3"/>
      <c r="B32" s="35"/>
      <c r="C32" s="35" t="s">
        <v>419</v>
      </c>
      <c r="D32" s="46" t="s">
        <v>445</v>
      </c>
      <c r="E32" s="45"/>
    </row>
    <row r="33" s="40" customFormat="1" spans="1:5">
      <c r="A33" s="3"/>
      <c r="B33" s="35"/>
      <c r="C33" s="35" t="s">
        <v>419</v>
      </c>
      <c r="D33" s="46" t="s">
        <v>446</v>
      </c>
      <c r="E33" s="45"/>
    </row>
    <row r="34" s="40" customFormat="1" spans="1:5">
      <c r="A34" s="3"/>
      <c r="B34" s="35" t="s">
        <v>420</v>
      </c>
      <c r="C34" s="35" t="s">
        <v>419</v>
      </c>
      <c r="D34" s="46" t="s">
        <v>447</v>
      </c>
      <c r="E34" s="45"/>
    </row>
    <row r="35" s="40" customFormat="1" spans="1:5">
      <c r="A35" s="3"/>
      <c r="B35" s="35"/>
      <c r="C35" s="35" t="s">
        <v>419</v>
      </c>
      <c r="D35" s="46" t="s">
        <v>448</v>
      </c>
      <c r="E35" s="45"/>
    </row>
    <row r="36" s="40" customFormat="1" spans="1:5">
      <c r="A36" s="3"/>
      <c r="B36" s="35"/>
      <c r="C36" s="35" t="s">
        <v>419</v>
      </c>
      <c r="D36" s="46" t="s">
        <v>449</v>
      </c>
      <c r="E36" s="45"/>
    </row>
    <row r="37" s="40" customFormat="1" spans="1:5">
      <c r="A37" s="3"/>
      <c r="B37" s="35" t="s">
        <v>450</v>
      </c>
      <c r="C37" s="35" t="s">
        <v>419</v>
      </c>
      <c r="D37" s="46" t="s">
        <v>451</v>
      </c>
      <c r="E37" s="45"/>
    </row>
    <row r="38" s="40" customFormat="1" spans="1:5">
      <c r="A38" s="3"/>
      <c r="B38" s="35"/>
      <c r="C38" s="35" t="s">
        <v>419</v>
      </c>
      <c r="D38" s="46" t="s">
        <v>452</v>
      </c>
      <c r="E38" s="45"/>
    </row>
    <row r="39" s="40" customFormat="1" spans="1:5">
      <c r="A39" s="3"/>
      <c r="B39" s="35"/>
      <c r="C39" s="35" t="s">
        <v>419</v>
      </c>
      <c r="D39" s="46" t="s">
        <v>453</v>
      </c>
      <c r="E39" s="45"/>
    </row>
    <row r="40" s="40" customFormat="1" spans="1:5">
      <c r="A40" s="3"/>
      <c r="B40" s="35"/>
      <c r="C40" s="35" t="s">
        <v>419</v>
      </c>
      <c r="D40" s="46" t="s">
        <v>454</v>
      </c>
      <c r="E40" s="45"/>
    </row>
    <row r="41" s="40" customFormat="1" spans="1:5">
      <c r="A41" s="3"/>
      <c r="B41" s="35"/>
      <c r="C41" s="35" t="s">
        <v>419</v>
      </c>
      <c r="D41" s="46" t="s">
        <v>455</v>
      </c>
      <c r="E41" s="45"/>
    </row>
    <row r="42" s="40" customFormat="1" spans="1:5">
      <c r="A42" s="3"/>
      <c r="B42" s="35"/>
      <c r="C42" s="35" t="s">
        <v>419</v>
      </c>
      <c r="D42" s="46" t="s">
        <v>456</v>
      </c>
      <c r="E42" s="45"/>
    </row>
    <row r="43" s="40" customFormat="1" spans="1:5">
      <c r="A43" s="3"/>
      <c r="B43" s="35"/>
      <c r="C43" s="35" t="s">
        <v>419</v>
      </c>
      <c r="D43" s="46" t="s">
        <v>457</v>
      </c>
      <c r="E43" s="45"/>
    </row>
    <row r="44" s="40" customFormat="1" spans="1:5">
      <c r="A44" s="3"/>
      <c r="B44" s="35"/>
      <c r="C44" s="35" t="s">
        <v>419</v>
      </c>
      <c r="D44" s="46" t="s">
        <v>458</v>
      </c>
      <c r="E44" s="45"/>
    </row>
    <row r="45" s="40" customFormat="1" spans="1:5">
      <c r="A45" s="3"/>
      <c r="B45" s="35"/>
      <c r="C45" s="35" t="s">
        <v>419</v>
      </c>
      <c r="D45" s="46" t="s">
        <v>459</v>
      </c>
      <c r="E45" s="45"/>
    </row>
    <row r="46" s="40" customFormat="1" spans="1:5">
      <c r="A46" s="3"/>
      <c r="B46" s="35"/>
      <c r="C46" s="35" t="s">
        <v>419</v>
      </c>
      <c r="D46" s="46" t="s">
        <v>460</v>
      </c>
      <c r="E46" s="45"/>
    </row>
    <row r="47" s="40" customFormat="1" spans="1:5">
      <c r="A47" s="3"/>
      <c r="B47" s="35"/>
      <c r="C47" s="35" t="s">
        <v>419</v>
      </c>
      <c r="D47" s="46" t="s">
        <v>461</v>
      </c>
      <c r="E47" s="45"/>
    </row>
    <row r="48" s="40" customFormat="1" spans="1:5">
      <c r="A48" s="3"/>
      <c r="B48" s="35"/>
      <c r="C48" s="35" t="s">
        <v>419</v>
      </c>
      <c r="D48" s="46" t="s">
        <v>462</v>
      </c>
      <c r="E48" s="45"/>
    </row>
    <row r="49" s="40" customFormat="1" spans="1:5">
      <c r="A49" s="3"/>
      <c r="B49" s="35"/>
      <c r="C49" s="35" t="s">
        <v>419</v>
      </c>
      <c r="D49" s="46" t="s">
        <v>463</v>
      </c>
      <c r="E49" s="45"/>
    </row>
    <row r="50" s="40" customFormat="1" spans="1:5">
      <c r="A50" s="3"/>
      <c r="B50" s="35"/>
      <c r="C50" s="35" t="s">
        <v>419</v>
      </c>
      <c r="D50" s="46" t="s">
        <v>464</v>
      </c>
      <c r="E50" s="45"/>
    </row>
    <row r="51" s="40" customFormat="1" spans="1:5">
      <c r="A51" s="3"/>
      <c r="B51" s="35" t="s">
        <v>465</v>
      </c>
      <c r="C51" s="35" t="s">
        <v>419</v>
      </c>
      <c r="D51" s="46" t="s">
        <v>466</v>
      </c>
      <c r="E51" s="45"/>
    </row>
    <row r="52" s="40" customFormat="1" spans="1:5">
      <c r="A52" s="3"/>
      <c r="B52" s="35"/>
      <c r="C52" s="35" t="s">
        <v>419</v>
      </c>
      <c r="D52" s="46" t="s">
        <v>467</v>
      </c>
      <c r="E52" s="45"/>
    </row>
    <row r="53" s="40" customFormat="1" spans="1:5">
      <c r="A53" s="3"/>
      <c r="B53" s="35" t="s">
        <v>468</v>
      </c>
      <c r="C53" s="35" t="s">
        <v>419</v>
      </c>
      <c r="D53" s="46" t="s">
        <v>469</v>
      </c>
      <c r="E53" s="45"/>
    </row>
    <row r="54" s="40" customFormat="1" spans="1:5">
      <c r="A54" s="3"/>
      <c r="B54" s="35"/>
      <c r="C54" s="35" t="s">
        <v>419</v>
      </c>
      <c r="D54" s="46" t="s">
        <v>470</v>
      </c>
      <c r="E54" s="45"/>
    </row>
    <row r="55" s="40" customFormat="1" spans="1:5">
      <c r="A55" s="3"/>
      <c r="B55" s="35" t="s">
        <v>471</v>
      </c>
      <c r="C55" s="35" t="s">
        <v>419</v>
      </c>
      <c r="D55" s="46" t="s">
        <v>472</v>
      </c>
      <c r="E55" s="45"/>
    </row>
    <row r="56" s="40" customFormat="1" spans="1:5">
      <c r="A56" s="3"/>
      <c r="B56" s="35" t="s">
        <v>473</v>
      </c>
      <c r="C56" s="35" t="s">
        <v>419</v>
      </c>
      <c r="D56" s="46" t="s">
        <v>474</v>
      </c>
      <c r="E56" s="45"/>
    </row>
    <row r="57" s="40" customFormat="1" spans="1:5">
      <c r="A57" s="44" t="s">
        <v>475</v>
      </c>
      <c r="B57" s="35" t="s">
        <v>420</v>
      </c>
      <c r="C57" s="35" t="s">
        <v>475</v>
      </c>
      <c r="D57" s="46" t="s">
        <v>476</v>
      </c>
      <c r="E57" s="45" t="e">
        <f>#REF!</f>
        <v>#REF!</v>
      </c>
    </row>
    <row r="58" s="40" customFormat="1" spans="1:5">
      <c r="A58" s="44"/>
      <c r="B58" s="35"/>
      <c r="C58" s="35" t="s">
        <v>475</v>
      </c>
      <c r="D58" s="46" t="s">
        <v>477</v>
      </c>
      <c r="E58" s="45"/>
    </row>
    <row r="59" spans="1:5">
      <c r="A59" s="44"/>
      <c r="B59" s="35"/>
      <c r="C59" s="35" t="s">
        <v>475</v>
      </c>
      <c r="D59" s="46" t="s">
        <v>478</v>
      </c>
      <c r="E59" s="45"/>
    </row>
    <row r="60" spans="1:5">
      <c r="A60" s="44"/>
      <c r="B60" s="35"/>
      <c r="C60" s="35" t="s">
        <v>475</v>
      </c>
      <c r="D60" s="46" t="s">
        <v>479</v>
      </c>
      <c r="E60" s="45"/>
    </row>
    <row r="61" spans="1:5">
      <c r="A61" s="44"/>
      <c r="B61" s="35" t="s">
        <v>480</v>
      </c>
      <c r="C61" s="35" t="s">
        <v>475</v>
      </c>
      <c r="D61" s="46" t="s">
        <v>481</v>
      </c>
      <c r="E61" s="45"/>
    </row>
    <row r="62" spans="1:5">
      <c r="A62" s="44"/>
      <c r="B62" s="50" t="s">
        <v>482</v>
      </c>
      <c r="C62" s="35" t="s">
        <v>475</v>
      </c>
      <c r="D62" s="51" t="s">
        <v>483</v>
      </c>
      <c r="E62" s="45"/>
    </row>
    <row r="63" spans="1:5">
      <c r="A63" s="44"/>
      <c r="B63" s="50" t="s">
        <v>484</v>
      </c>
      <c r="C63" s="35" t="s">
        <v>475</v>
      </c>
      <c r="D63" s="51" t="s">
        <v>485</v>
      </c>
      <c r="E63" s="45"/>
    </row>
    <row r="64" spans="1:5">
      <c r="A64" s="44"/>
      <c r="B64" s="50" t="s">
        <v>486</v>
      </c>
      <c r="C64" s="35" t="s">
        <v>475</v>
      </c>
      <c r="D64" s="51" t="s">
        <v>487</v>
      </c>
      <c r="E64" s="45"/>
    </row>
    <row r="65" spans="1:5">
      <c r="A65" s="44"/>
      <c r="B65" s="50" t="s">
        <v>488</v>
      </c>
      <c r="C65" s="35" t="s">
        <v>475</v>
      </c>
      <c r="D65" s="51" t="s">
        <v>489</v>
      </c>
      <c r="E65" s="45"/>
    </row>
    <row r="66" spans="1:5">
      <c r="A66" s="44"/>
      <c r="B66" s="50" t="s">
        <v>490</v>
      </c>
      <c r="C66" s="35" t="s">
        <v>475</v>
      </c>
      <c r="D66" s="51" t="s">
        <v>491</v>
      </c>
      <c r="E66" s="45"/>
    </row>
    <row r="67" spans="1:5">
      <c r="A67" s="44"/>
      <c r="B67" s="50"/>
      <c r="C67" s="35" t="s">
        <v>475</v>
      </c>
      <c r="D67" s="51" t="s">
        <v>491</v>
      </c>
      <c r="E67" s="45"/>
    </row>
    <row r="68" spans="1:5">
      <c r="A68" s="44"/>
      <c r="B68" s="50" t="s">
        <v>492</v>
      </c>
      <c r="C68" s="35" t="s">
        <v>475</v>
      </c>
      <c r="D68" s="51" t="s">
        <v>493</v>
      </c>
      <c r="E68" s="45"/>
    </row>
    <row r="69" spans="1:5">
      <c r="A69" s="44"/>
      <c r="B69" s="50"/>
      <c r="C69" s="35" t="s">
        <v>475</v>
      </c>
      <c r="D69" s="51" t="s">
        <v>494</v>
      </c>
      <c r="E69" s="45"/>
    </row>
    <row r="70" spans="1:5">
      <c r="A70" s="44"/>
      <c r="B70" s="50"/>
      <c r="C70" s="35" t="s">
        <v>475</v>
      </c>
      <c r="D70" s="51" t="s">
        <v>495</v>
      </c>
      <c r="E70" s="45"/>
    </row>
    <row r="71" spans="1:5">
      <c r="A71" s="44"/>
      <c r="B71" s="50" t="s">
        <v>496</v>
      </c>
      <c r="C71" s="35" t="s">
        <v>475</v>
      </c>
      <c r="D71" s="51" t="s">
        <v>497</v>
      </c>
      <c r="E71" s="45"/>
    </row>
    <row r="72" spans="1:5">
      <c r="A72" s="44"/>
      <c r="B72" s="50" t="s">
        <v>498</v>
      </c>
      <c r="C72" s="35" t="s">
        <v>475</v>
      </c>
      <c r="D72" s="51" t="s">
        <v>499</v>
      </c>
      <c r="E72" s="45"/>
    </row>
    <row r="73" spans="1:5">
      <c r="A73" s="44" t="s">
        <v>38</v>
      </c>
      <c r="B73" s="6" t="s">
        <v>500</v>
      </c>
      <c r="C73" s="6" t="s">
        <v>411</v>
      </c>
      <c r="D73" s="51" t="s">
        <v>501</v>
      </c>
      <c r="E73" s="9" t="e">
        <f>#REF!</f>
        <v>#REF!</v>
      </c>
    </row>
    <row r="74" spans="1:5">
      <c r="A74" s="44"/>
      <c r="B74" s="6" t="s">
        <v>502</v>
      </c>
      <c r="C74" s="6" t="s">
        <v>411</v>
      </c>
      <c r="D74" s="51" t="s">
        <v>503</v>
      </c>
      <c r="E74" s="9"/>
    </row>
    <row r="75" spans="1:5">
      <c r="A75" s="44"/>
      <c r="B75" s="6" t="s">
        <v>504</v>
      </c>
      <c r="C75" s="6" t="s">
        <v>411</v>
      </c>
      <c r="D75" s="51" t="s">
        <v>505</v>
      </c>
      <c r="E75" s="9"/>
    </row>
    <row r="76" spans="1:5">
      <c r="A76" s="44"/>
      <c r="B76" s="52" t="s">
        <v>506</v>
      </c>
      <c r="C76" s="6" t="s">
        <v>411</v>
      </c>
      <c r="D76" s="51" t="s">
        <v>507</v>
      </c>
      <c r="E76" s="9"/>
    </row>
    <row r="77" spans="1:5">
      <c r="A77" s="44"/>
      <c r="B77" s="52" t="s">
        <v>508</v>
      </c>
      <c r="C77" s="6" t="s">
        <v>411</v>
      </c>
      <c r="D77" s="51" t="s">
        <v>509</v>
      </c>
      <c r="E77" s="9"/>
    </row>
    <row r="78" spans="1:5">
      <c r="A78" s="44"/>
      <c r="B78" s="6" t="s">
        <v>510</v>
      </c>
      <c r="C78" s="6" t="s">
        <v>411</v>
      </c>
      <c r="D78" s="8" t="s">
        <v>511</v>
      </c>
      <c r="E78" s="9"/>
    </row>
    <row r="79" spans="1:5">
      <c r="A79" s="44"/>
      <c r="B79" s="35" t="s">
        <v>512</v>
      </c>
      <c r="C79" s="6" t="s">
        <v>411</v>
      </c>
      <c r="D79" s="46" t="s">
        <v>513</v>
      </c>
      <c r="E79" s="9"/>
    </row>
    <row r="80" spans="1:5">
      <c r="A80" s="44" t="s">
        <v>514</v>
      </c>
      <c r="B80" s="6" t="s">
        <v>515</v>
      </c>
      <c r="C80" s="6" t="s">
        <v>411</v>
      </c>
      <c r="D80" s="8" t="s">
        <v>516</v>
      </c>
      <c r="E80" s="9" t="e">
        <f>#REF!</f>
        <v>#REF!</v>
      </c>
    </row>
    <row r="81" spans="1:5">
      <c r="A81" s="44"/>
      <c r="B81" s="6" t="s">
        <v>517</v>
      </c>
      <c r="C81" s="6" t="s">
        <v>411</v>
      </c>
      <c r="D81" s="8" t="s">
        <v>518</v>
      </c>
      <c r="E81" s="9"/>
    </row>
    <row r="82" spans="1:5">
      <c r="A82" s="44"/>
      <c r="B82" s="6" t="s">
        <v>519</v>
      </c>
      <c r="C82" s="6" t="s">
        <v>411</v>
      </c>
      <c r="D82" s="8" t="s">
        <v>520</v>
      </c>
      <c r="E82" s="9"/>
    </row>
    <row r="83" spans="1:5">
      <c r="A83" s="44"/>
      <c r="B83" s="6" t="s">
        <v>521</v>
      </c>
      <c r="C83" s="6" t="s">
        <v>411</v>
      </c>
      <c r="D83" s="8" t="s">
        <v>522</v>
      </c>
      <c r="E83" s="9"/>
    </row>
    <row r="84" spans="1:5">
      <c r="A84" s="44"/>
      <c r="B84" s="6" t="s">
        <v>523</v>
      </c>
      <c r="C84" s="6" t="s">
        <v>411</v>
      </c>
      <c r="D84" s="8" t="s">
        <v>524</v>
      </c>
      <c r="E84" s="9"/>
    </row>
    <row r="85" spans="1:5">
      <c r="A85" s="44"/>
      <c r="B85" s="6" t="s">
        <v>525</v>
      </c>
      <c r="C85" s="6" t="s">
        <v>411</v>
      </c>
      <c r="D85" s="8" t="s">
        <v>526</v>
      </c>
      <c r="E85" s="9"/>
    </row>
    <row r="86" spans="1:5">
      <c r="A86" s="44" t="s">
        <v>527</v>
      </c>
      <c r="B86" s="53" t="s">
        <v>528</v>
      </c>
      <c r="C86" s="6" t="s">
        <v>411</v>
      </c>
      <c r="D86" s="8" t="s">
        <v>529</v>
      </c>
      <c r="E86" s="9" t="e">
        <f>#REF!</f>
        <v>#REF!</v>
      </c>
    </row>
    <row r="87" spans="1:5">
      <c r="A87" s="44"/>
      <c r="B87" s="53" t="s">
        <v>530</v>
      </c>
      <c r="C87" s="6" t="s">
        <v>411</v>
      </c>
      <c r="D87" s="8" t="s">
        <v>531</v>
      </c>
      <c r="E87" s="9"/>
    </row>
    <row r="88" spans="1:5">
      <c r="A88" s="44"/>
      <c r="B88" s="53"/>
      <c r="C88" s="6" t="s">
        <v>411</v>
      </c>
      <c r="D88" s="8" t="s">
        <v>532</v>
      </c>
      <c r="E88" s="9"/>
    </row>
    <row r="89" spans="1:5">
      <c r="A89" s="44"/>
      <c r="B89" s="53" t="s">
        <v>533</v>
      </c>
      <c r="C89" s="6" t="s">
        <v>411</v>
      </c>
      <c r="D89" s="8" t="s">
        <v>534</v>
      </c>
      <c r="E89" s="9"/>
    </row>
    <row r="90" spans="1:5">
      <c r="A90" s="44"/>
      <c r="B90" s="53"/>
      <c r="C90" s="6" t="s">
        <v>411</v>
      </c>
      <c r="D90" s="8" t="s">
        <v>535</v>
      </c>
      <c r="E90" s="9"/>
    </row>
    <row r="91" spans="1:5">
      <c r="A91" s="44"/>
      <c r="B91" s="53"/>
      <c r="C91" s="6" t="s">
        <v>411</v>
      </c>
      <c r="D91" s="8" t="s">
        <v>536</v>
      </c>
      <c r="E91" s="9"/>
    </row>
    <row r="92" spans="1:5">
      <c r="A92" s="44"/>
      <c r="B92" s="53" t="s">
        <v>537</v>
      </c>
      <c r="C92" s="6" t="s">
        <v>411</v>
      </c>
      <c r="D92" s="8" t="s">
        <v>538</v>
      </c>
      <c r="E92" s="9"/>
    </row>
    <row r="93" spans="1:5">
      <c r="A93" s="44" t="s">
        <v>539</v>
      </c>
      <c r="B93" s="50" t="s">
        <v>540</v>
      </c>
      <c r="C93" s="6" t="s">
        <v>539</v>
      </c>
      <c r="D93" s="51" t="s">
        <v>541</v>
      </c>
      <c r="E93" s="9" t="e">
        <f>#REF!</f>
        <v>#REF!</v>
      </c>
    </row>
    <row r="94" spans="1:5">
      <c r="A94" s="44"/>
      <c r="B94" s="50" t="s">
        <v>542</v>
      </c>
      <c r="C94" s="6" t="s">
        <v>539</v>
      </c>
      <c r="D94" s="51" t="s">
        <v>543</v>
      </c>
      <c r="E94" s="9"/>
    </row>
    <row r="95" spans="1:5">
      <c r="A95" s="44"/>
      <c r="B95" s="50"/>
      <c r="C95" s="6" t="s">
        <v>539</v>
      </c>
      <c r="D95" s="51" t="s">
        <v>544</v>
      </c>
      <c r="E95" s="9"/>
    </row>
    <row r="96" spans="1:5">
      <c r="A96" s="44"/>
      <c r="B96" s="35" t="s">
        <v>545</v>
      </c>
      <c r="C96" s="6" t="s">
        <v>539</v>
      </c>
      <c r="D96" s="46" t="s">
        <v>546</v>
      </c>
      <c r="E96" s="9"/>
    </row>
    <row r="97" spans="1:5">
      <c r="A97" s="44"/>
      <c r="B97" s="35" t="s">
        <v>547</v>
      </c>
      <c r="C97" s="6" t="s">
        <v>539</v>
      </c>
      <c r="D97" s="46" t="s">
        <v>548</v>
      </c>
      <c r="E97" s="9"/>
    </row>
    <row r="98" spans="1:5">
      <c r="A98" s="44"/>
      <c r="B98" s="35" t="s">
        <v>549</v>
      </c>
      <c r="C98" s="6" t="s">
        <v>539</v>
      </c>
      <c r="D98" s="46" t="s">
        <v>550</v>
      </c>
      <c r="E98" s="9"/>
    </row>
    <row r="99" spans="1:5">
      <c r="A99" s="44"/>
      <c r="B99" s="35" t="s">
        <v>551</v>
      </c>
      <c r="C99" s="6" t="s">
        <v>539</v>
      </c>
      <c r="D99" s="46" t="s">
        <v>552</v>
      </c>
      <c r="E99" s="9"/>
    </row>
    <row r="100" spans="1:5">
      <c r="A100" s="44"/>
      <c r="B100" s="35" t="s">
        <v>553</v>
      </c>
      <c r="C100" s="6" t="s">
        <v>539</v>
      </c>
      <c r="D100" s="46" t="s">
        <v>554</v>
      </c>
      <c r="E100" s="9"/>
    </row>
    <row r="101" spans="1:5">
      <c r="A101" s="44"/>
      <c r="B101" s="35" t="s">
        <v>555</v>
      </c>
      <c r="C101" s="6" t="s">
        <v>539</v>
      </c>
      <c r="D101" s="46" t="s">
        <v>556</v>
      </c>
      <c r="E101" s="9"/>
    </row>
    <row r="102" spans="1:5">
      <c r="A102" s="44"/>
      <c r="B102" s="35" t="s">
        <v>557</v>
      </c>
      <c r="C102" s="6" t="s">
        <v>539</v>
      </c>
      <c r="D102" s="46" t="s">
        <v>558</v>
      </c>
      <c r="E102" s="9"/>
    </row>
    <row r="103" spans="1:5">
      <c r="A103" s="44"/>
      <c r="B103" s="35" t="s">
        <v>117</v>
      </c>
      <c r="C103" s="6" t="s">
        <v>539</v>
      </c>
      <c r="D103" s="46" t="s">
        <v>559</v>
      </c>
      <c r="E103" s="9"/>
    </row>
    <row r="104" spans="1:5">
      <c r="A104" s="44"/>
      <c r="B104" s="35" t="s">
        <v>560</v>
      </c>
      <c r="C104" s="6" t="s">
        <v>539</v>
      </c>
      <c r="D104" s="46" t="s">
        <v>561</v>
      </c>
      <c r="E104" s="9"/>
    </row>
    <row r="105" spans="1:5">
      <c r="A105" s="44"/>
      <c r="B105" s="35" t="s">
        <v>562</v>
      </c>
      <c r="C105" s="6" t="s">
        <v>539</v>
      </c>
      <c r="D105" s="46" t="s">
        <v>563</v>
      </c>
      <c r="E105" s="9"/>
    </row>
    <row r="106" spans="1:5">
      <c r="A106" s="44"/>
      <c r="B106" s="35" t="s">
        <v>564</v>
      </c>
      <c r="C106" s="6" t="s">
        <v>539</v>
      </c>
      <c r="D106" s="46" t="s">
        <v>565</v>
      </c>
      <c r="E106" s="9"/>
    </row>
    <row r="107" spans="1:5">
      <c r="A107" s="44"/>
      <c r="B107" s="35"/>
      <c r="C107" s="6" t="s">
        <v>539</v>
      </c>
      <c r="D107" s="46" t="s">
        <v>566</v>
      </c>
      <c r="E107" s="9"/>
    </row>
    <row r="108" spans="1:5">
      <c r="A108" s="44"/>
      <c r="B108" s="35" t="s">
        <v>567</v>
      </c>
      <c r="C108" s="6" t="s">
        <v>539</v>
      </c>
      <c r="D108" s="46" t="s">
        <v>568</v>
      </c>
      <c r="E108" s="9"/>
    </row>
    <row r="109" spans="1:5">
      <c r="A109" s="44"/>
      <c r="B109" s="35"/>
      <c r="C109" s="6" t="s">
        <v>539</v>
      </c>
      <c r="D109" s="46" t="s">
        <v>569</v>
      </c>
      <c r="E109" s="9"/>
    </row>
    <row r="110" spans="1:5">
      <c r="A110" s="44"/>
      <c r="B110" s="35" t="s">
        <v>570</v>
      </c>
      <c r="C110" s="6" t="s">
        <v>539</v>
      </c>
      <c r="D110" s="46" t="s">
        <v>571</v>
      </c>
      <c r="E110" s="9"/>
    </row>
    <row r="111" spans="1:5">
      <c r="A111" s="44" t="s">
        <v>572</v>
      </c>
      <c r="B111" s="35" t="s">
        <v>573</v>
      </c>
      <c r="C111" s="35" t="s">
        <v>572</v>
      </c>
      <c r="D111" s="46" t="s">
        <v>574</v>
      </c>
      <c r="E111" s="9" t="e">
        <f>#REF!</f>
        <v>#REF!</v>
      </c>
    </row>
    <row r="112" spans="1:5">
      <c r="A112" s="44"/>
      <c r="B112" s="35"/>
      <c r="C112" s="35" t="s">
        <v>572</v>
      </c>
      <c r="D112" s="46" t="s">
        <v>575</v>
      </c>
      <c r="E112" s="9"/>
    </row>
    <row r="113" spans="1:5">
      <c r="A113" s="44"/>
      <c r="B113" s="35"/>
      <c r="C113" s="35" t="s">
        <v>572</v>
      </c>
      <c r="D113" s="46" t="s">
        <v>576</v>
      </c>
      <c r="E113" s="9"/>
    </row>
    <row r="114" spans="1:5">
      <c r="A114" s="44"/>
      <c r="B114" s="35" t="s">
        <v>577</v>
      </c>
      <c r="C114" s="35" t="s">
        <v>572</v>
      </c>
      <c r="D114" s="46" t="s">
        <v>578</v>
      </c>
      <c r="E114" s="9"/>
    </row>
    <row r="115" spans="1:5">
      <c r="A115" s="44"/>
      <c r="B115" s="35" t="s">
        <v>579</v>
      </c>
      <c r="C115" s="35" t="s">
        <v>572</v>
      </c>
      <c r="D115" s="46" t="s">
        <v>580</v>
      </c>
      <c r="E115" s="9"/>
    </row>
    <row r="116" spans="1:5">
      <c r="A116" s="44"/>
      <c r="B116" s="35" t="s">
        <v>555</v>
      </c>
      <c r="C116" s="35" t="s">
        <v>572</v>
      </c>
      <c r="D116" s="46" t="s">
        <v>581</v>
      </c>
      <c r="E116" s="9"/>
    </row>
    <row r="117" spans="1:5">
      <c r="A117" s="44"/>
      <c r="B117" s="35" t="s">
        <v>567</v>
      </c>
      <c r="C117" s="35" t="s">
        <v>572</v>
      </c>
      <c r="D117" s="46" t="s">
        <v>581</v>
      </c>
      <c r="E117" s="9"/>
    </row>
    <row r="118" spans="1:5">
      <c r="A118" s="44"/>
      <c r="B118" s="35" t="s">
        <v>582</v>
      </c>
      <c r="C118" s="35" t="s">
        <v>572</v>
      </c>
      <c r="D118" s="46" t="s">
        <v>583</v>
      </c>
      <c r="E118" s="9"/>
    </row>
    <row r="119" spans="1:5">
      <c r="A119" s="44"/>
      <c r="B119" s="35" t="s">
        <v>584</v>
      </c>
      <c r="C119" s="35" t="s">
        <v>572</v>
      </c>
      <c r="D119" s="46" t="s">
        <v>583</v>
      </c>
      <c r="E119" s="9"/>
    </row>
    <row r="120" spans="1:5">
      <c r="A120" s="44"/>
      <c r="B120" s="35" t="s">
        <v>585</v>
      </c>
      <c r="C120" s="35" t="s">
        <v>572</v>
      </c>
      <c r="D120" s="46" t="s">
        <v>586</v>
      </c>
      <c r="E120" s="9"/>
    </row>
    <row r="121" spans="1:5">
      <c r="A121" s="44"/>
      <c r="B121" s="35" t="s">
        <v>587</v>
      </c>
      <c r="C121" s="35" t="s">
        <v>572</v>
      </c>
      <c r="D121" s="46" t="s">
        <v>588</v>
      </c>
      <c r="E121" s="9"/>
    </row>
    <row r="122" spans="1:5">
      <c r="A122" s="44" t="s">
        <v>589</v>
      </c>
      <c r="B122" s="35" t="s">
        <v>590</v>
      </c>
      <c r="C122" s="35" t="s">
        <v>589</v>
      </c>
      <c r="D122" s="46" t="s">
        <v>591</v>
      </c>
      <c r="E122" s="9" t="e">
        <f>#REF!</f>
        <v>#REF!</v>
      </c>
    </row>
    <row r="123" spans="1:5">
      <c r="A123" s="44"/>
      <c r="B123" s="35" t="s">
        <v>592</v>
      </c>
      <c r="C123" s="35" t="s">
        <v>589</v>
      </c>
      <c r="D123" s="46" t="s">
        <v>593</v>
      </c>
      <c r="E123" s="9"/>
    </row>
    <row r="124" spans="1:5">
      <c r="A124" s="44"/>
      <c r="B124" s="35" t="s">
        <v>106</v>
      </c>
      <c r="C124" s="35" t="s">
        <v>589</v>
      </c>
      <c r="D124" s="46" t="s">
        <v>594</v>
      </c>
      <c r="E124" s="9"/>
    </row>
    <row r="125" spans="1:5">
      <c r="A125" s="44"/>
      <c r="B125" s="35" t="s">
        <v>595</v>
      </c>
      <c r="C125" s="35" t="s">
        <v>589</v>
      </c>
      <c r="D125" s="46" t="s">
        <v>596</v>
      </c>
      <c r="E125" s="9"/>
    </row>
    <row r="126" spans="1:5">
      <c r="A126" s="44" t="s">
        <v>597</v>
      </c>
      <c r="B126" s="35" t="s">
        <v>598</v>
      </c>
      <c r="C126" s="35" t="s">
        <v>597</v>
      </c>
      <c r="D126" s="46" t="s">
        <v>599</v>
      </c>
      <c r="E126" s="9" t="e">
        <f>#REF!</f>
        <v>#REF!</v>
      </c>
    </row>
    <row r="127" ht="99" spans="1:5">
      <c r="A127" s="44"/>
      <c r="B127" s="35"/>
      <c r="C127" s="35" t="s">
        <v>597</v>
      </c>
      <c r="D127" s="46" t="s">
        <v>600</v>
      </c>
      <c r="E127" s="9"/>
    </row>
    <row r="128" ht="33" spans="1:5">
      <c r="A128" s="44"/>
      <c r="B128" s="35"/>
      <c r="C128" s="35" t="s">
        <v>597</v>
      </c>
      <c r="D128" s="46" t="s">
        <v>601</v>
      </c>
      <c r="E128" s="9"/>
    </row>
    <row r="129" ht="33" spans="1:5">
      <c r="A129" s="44"/>
      <c r="B129" s="35"/>
      <c r="C129" s="35" t="s">
        <v>597</v>
      </c>
      <c r="D129" s="46" t="s">
        <v>602</v>
      </c>
      <c r="E129" s="9"/>
    </row>
    <row r="130" spans="1:5">
      <c r="A130" s="44"/>
      <c r="B130" s="35" t="s">
        <v>603</v>
      </c>
      <c r="C130" s="35" t="s">
        <v>597</v>
      </c>
      <c r="D130" s="46" t="s">
        <v>604</v>
      </c>
      <c r="E130" s="9"/>
    </row>
    <row r="131" spans="1:5">
      <c r="A131" s="44"/>
      <c r="B131" s="35"/>
      <c r="C131" s="35" t="s">
        <v>597</v>
      </c>
      <c r="D131" s="46" t="s">
        <v>605</v>
      </c>
      <c r="E131" s="9"/>
    </row>
    <row r="132" spans="1:5">
      <c r="A132" s="44"/>
      <c r="B132" s="35" t="s">
        <v>606</v>
      </c>
      <c r="C132" s="35" t="s">
        <v>597</v>
      </c>
      <c r="D132" s="46" t="s">
        <v>607</v>
      </c>
      <c r="E132" s="9"/>
    </row>
    <row r="133" spans="1:5">
      <c r="A133" s="44"/>
      <c r="B133" s="35" t="s">
        <v>608</v>
      </c>
      <c r="C133" s="35" t="s">
        <v>597</v>
      </c>
      <c r="D133" s="46" t="s">
        <v>609</v>
      </c>
      <c r="E133" s="9"/>
    </row>
    <row r="134" spans="1:5">
      <c r="A134" s="44"/>
      <c r="B134" s="35"/>
      <c r="C134" s="35" t="s">
        <v>597</v>
      </c>
      <c r="D134" s="46" t="s">
        <v>610</v>
      </c>
      <c r="E134" s="9"/>
    </row>
    <row r="135" spans="1:5">
      <c r="A135" s="44"/>
      <c r="B135" s="35" t="s">
        <v>564</v>
      </c>
      <c r="C135" s="35" t="s">
        <v>597</v>
      </c>
      <c r="D135" s="46" t="s">
        <v>611</v>
      </c>
      <c r="E135" s="9"/>
    </row>
    <row r="136" spans="1:5">
      <c r="A136" s="44"/>
      <c r="B136" s="35"/>
      <c r="C136" s="35" t="s">
        <v>597</v>
      </c>
      <c r="D136" s="46" t="s">
        <v>612</v>
      </c>
      <c r="E136" s="9"/>
    </row>
  </sheetData>
  <mergeCells count="43">
    <mergeCell ref="A1:E1"/>
    <mergeCell ref="A4:A10"/>
    <mergeCell ref="A11:A56"/>
    <mergeCell ref="A57:A72"/>
    <mergeCell ref="A73:A79"/>
    <mergeCell ref="A80:A85"/>
    <mergeCell ref="A86:A92"/>
    <mergeCell ref="A93:A110"/>
    <mergeCell ref="A111:A121"/>
    <mergeCell ref="A122:A125"/>
    <mergeCell ref="A126:A136"/>
    <mergeCell ref="B4:B10"/>
    <mergeCell ref="B11:B20"/>
    <mergeCell ref="B21:B25"/>
    <mergeCell ref="B26:B29"/>
    <mergeCell ref="B30:B33"/>
    <mergeCell ref="B34:B36"/>
    <mergeCell ref="B37:B50"/>
    <mergeCell ref="B51:B52"/>
    <mergeCell ref="B53:B54"/>
    <mergeCell ref="B57:B60"/>
    <mergeCell ref="B66:B67"/>
    <mergeCell ref="B68:B70"/>
    <mergeCell ref="B87:B88"/>
    <mergeCell ref="B89:B91"/>
    <mergeCell ref="B94:B95"/>
    <mergeCell ref="B106:B107"/>
    <mergeCell ref="B108:B109"/>
    <mergeCell ref="B111:B113"/>
    <mergeCell ref="B126:B129"/>
    <mergeCell ref="B130:B131"/>
    <mergeCell ref="B133:B134"/>
    <mergeCell ref="B135:B136"/>
    <mergeCell ref="E4:E10"/>
    <mergeCell ref="E11:E56"/>
    <mergeCell ref="E57:E72"/>
    <mergeCell ref="E73:E79"/>
    <mergeCell ref="E80:E85"/>
    <mergeCell ref="E86:E92"/>
    <mergeCell ref="E93:E110"/>
    <mergeCell ref="E111:E121"/>
    <mergeCell ref="E122:E125"/>
    <mergeCell ref="E126:E136"/>
  </mergeCells>
  <pageMargins left="0.699305555555556" right="0.699305555555556" top="0.75" bottom="0.75" header="0.3" footer="0.3"/>
  <pageSetup paperSize="9" scale="25"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0"/>
  <sheetViews>
    <sheetView view="pageBreakPreview" zoomScale="85" zoomScaleNormal="85" workbookViewId="0">
      <selection activeCell="A4" sqref="A4:AV113"/>
    </sheetView>
  </sheetViews>
  <sheetFormatPr defaultColWidth="9.90833333333333" defaultRowHeight="16.5" outlineLevelCol="5"/>
  <cols>
    <col min="1" max="1" width="9.18333333333333" style="14" customWidth="1"/>
    <col min="2" max="2" width="23.725" style="14" customWidth="1"/>
    <col min="3" max="3" width="9.18333333333333" style="14" customWidth="1"/>
    <col min="4" max="4" width="33" style="14" customWidth="1"/>
    <col min="5" max="5" width="11.1833333333333" style="15" customWidth="1"/>
    <col min="6" max="6" width="11.1833333333333" style="14" customWidth="1"/>
    <col min="7" max="16384" width="13.4416666666667" style="14"/>
  </cols>
  <sheetData>
    <row r="1" ht="15" spans="1:6">
      <c r="A1" s="16" t="s">
        <v>613</v>
      </c>
      <c r="B1" s="17"/>
      <c r="C1" s="17"/>
      <c r="D1" s="17"/>
      <c r="E1" s="17"/>
      <c r="F1" s="18"/>
    </row>
    <row r="2" ht="15" spans="1:6">
      <c r="A2" s="3"/>
      <c r="B2" s="3"/>
      <c r="C2" s="3"/>
      <c r="D2" s="3"/>
      <c r="E2" s="3" t="s">
        <v>614</v>
      </c>
      <c r="F2" s="3" t="s">
        <v>404</v>
      </c>
    </row>
    <row r="3" ht="15" spans="1:6">
      <c r="A3" s="3" t="s">
        <v>405</v>
      </c>
      <c r="B3" s="3" t="s">
        <v>406</v>
      </c>
      <c r="C3" s="3" t="s">
        <v>407</v>
      </c>
      <c r="D3" s="3" t="s">
        <v>408</v>
      </c>
      <c r="E3" s="3" t="s">
        <v>615</v>
      </c>
      <c r="F3" s="4" t="s">
        <v>409</v>
      </c>
    </row>
    <row r="4" spans="1:6">
      <c r="A4" s="19" t="s">
        <v>616</v>
      </c>
      <c r="B4" s="20" t="s">
        <v>617</v>
      </c>
      <c r="C4" s="21" t="s">
        <v>40</v>
      </c>
      <c r="D4" s="22" t="s">
        <v>618</v>
      </c>
      <c r="E4" s="23" t="e">
        <f>#REF!</f>
        <v>#REF!</v>
      </c>
      <c r="F4" s="24" t="e">
        <f>#REF!</f>
        <v>#REF!</v>
      </c>
    </row>
    <row r="5" spans="1:6">
      <c r="A5" s="25"/>
      <c r="B5" s="26"/>
      <c r="C5" s="21" t="s">
        <v>40</v>
      </c>
      <c r="D5" s="22" t="s">
        <v>619</v>
      </c>
      <c r="E5" s="27"/>
      <c r="F5" s="28"/>
    </row>
    <row r="6" spans="1:6">
      <c r="A6" s="25"/>
      <c r="B6" s="26"/>
      <c r="C6" s="21" t="s">
        <v>40</v>
      </c>
      <c r="D6" s="22" t="s">
        <v>620</v>
      </c>
      <c r="E6" s="27"/>
      <c r="F6" s="28"/>
    </row>
    <row r="7" spans="1:6">
      <c r="A7" s="25"/>
      <c r="B7" s="26"/>
      <c r="C7" s="21" t="s">
        <v>40</v>
      </c>
      <c r="D7" s="22" t="s">
        <v>621</v>
      </c>
      <c r="E7" s="27"/>
      <c r="F7" s="28"/>
    </row>
    <row r="8" spans="1:6">
      <c r="A8" s="25"/>
      <c r="B8" s="26"/>
      <c r="C8" s="21" t="s">
        <v>40</v>
      </c>
      <c r="D8" s="22" t="s">
        <v>622</v>
      </c>
      <c r="E8" s="27"/>
      <c r="F8" s="28"/>
    </row>
    <row r="9" spans="1:6">
      <c r="A9" s="25"/>
      <c r="B9" s="29"/>
      <c r="C9" s="21" t="s">
        <v>40</v>
      </c>
      <c r="D9" s="22" t="s">
        <v>623</v>
      </c>
      <c r="E9" s="30"/>
      <c r="F9" s="28"/>
    </row>
    <row r="10" spans="1:6">
      <c r="A10" s="25"/>
      <c r="B10" s="20" t="s">
        <v>624</v>
      </c>
      <c r="C10" s="21" t="s">
        <v>40</v>
      </c>
      <c r="D10" s="22" t="s">
        <v>625</v>
      </c>
      <c r="E10" s="23" t="e">
        <f>#REF!</f>
        <v>#REF!</v>
      </c>
      <c r="F10" s="28"/>
    </row>
    <row r="11" spans="1:6">
      <c r="A11" s="25"/>
      <c r="B11" s="26"/>
      <c r="C11" s="21" t="s">
        <v>40</v>
      </c>
      <c r="D11" s="22" t="s">
        <v>626</v>
      </c>
      <c r="E11" s="27"/>
      <c r="F11" s="28"/>
    </row>
    <row r="12" spans="1:6">
      <c r="A12" s="25"/>
      <c r="B12" s="26"/>
      <c r="C12" s="21" t="s">
        <v>40</v>
      </c>
      <c r="D12" s="22" t="s">
        <v>627</v>
      </c>
      <c r="E12" s="27"/>
      <c r="F12" s="28"/>
    </row>
    <row r="13" spans="1:6">
      <c r="A13" s="25"/>
      <c r="B13" s="29"/>
      <c r="C13" s="21" t="s">
        <v>40</v>
      </c>
      <c r="D13" s="22" t="s">
        <v>628</v>
      </c>
      <c r="E13" s="30"/>
      <c r="F13" s="28"/>
    </row>
    <row r="14" spans="1:6">
      <c r="A14" s="25"/>
      <c r="B14" s="20" t="s">
        <v>629</v>
      </c>
      <c r="C14" s="21" t="s">
        <v>40</v>
      </c>
      <c r="D14" s="22" t="s">
        <v>630</v>
      </c>
      <c r="E14" s="23" t="e">
        <f>#REF!</f>
        <v>#REF!</v>
      </c>
      <c r="F14" s="28"/>
    </row>
    <row r="15" spans="1:6">
      <c r="A15" s="25"/>
      <c r="B15" s="26"/>
      <c r="C15" s="21" t="s">
        <v>40</v>
      </c>
      <c r="D15" s="31" t="s">
        <v>631</v>
      </c>
      <c r="E15" s="27"/>
      <c r="F15" s="28"/>
    </row>
    <row r="16" spans="1:6">
      <c r="A16" s="25"/>
      <c r="B16" s="26"/>
      <c r="C16" s="21" t="s">
        <v>40</v>
      </c>
      <c r="D16" s="31" t="s">
        <v>632</v>
      </c>
      <c r="E16" s="27"/>
      <c r="F16" s="28"/>
    </row>
    <row r="17" spans="1:6">
      <c r="A17" s="25"/>
      <c r="B17" s="26"/>
      <c r="C17" s="21" t="s">
        <v>40</v>
      </c>
      <c r="D17" s="31" t="s">
        <v>633</v>
      </c>
      <c r="E17" s="27"/>
      <c r="F17" s="28"/>
    </row>
    <row r="18" spans="1:6">
      <c r="A18" s="25"/>
      <c r="B18" s="26"/>
      <c r="C18" s="21" t="s">
        <v>40</v>
      </c>
      <c r="D18" s="31" t="s">
        <v>634</v>
      </c>
      <c r="E18" s="27"/>
      <c r="F18" s="28"/>
    </row>
    <row r="19" spans="1:6">
      <c r="A19" s="25"/>
      <c r="B19" s="26"/>
      <c r="C19" s="21" t="s">
        <v>40</v>
      </c>
      <c r="D19" s="31" t="s">
        <v>635</v>
      </c>
      <c r="E19" s="27"/>
      <c r="F19" s="28"/>
    </row>
    <row r="20" spans="1:6">
      <c r="A20" s="25"/>
      <c r="B20" s="26"/>
      <c r="C20" s="21" t="s">
        <v>40</v>
      </c>
      <c r="D20" s="31" t="s">
        <v>636</v>
      </c>
      <c r="E20" s="27"/>
      <c r="F20" s="28"/>
    </row>
    <row r="21" spans="1:6">
      <c r="A21" s="25"/>
      <c r="B21" s="26"/>
      <c r="C21" s="21" t="s">
        <v>40</v>
      </c>
      <c r="D21" s="31" t="s">
        <v>637</v>
      </c>
      <c r="E21" s="27"/>
      <c r="F21" s="28"/>
    </row>
    <row r="22" spans="1:6">
      <c r="A22" s="25"/>
      <c r="B22" s="26"/>
      <c r="C22" s="21" t="s">
        <v>40</v>
      </c>
      <c r="D22" s="31" t="s">
        <v>638</v>
      </c>
      <c r="E22" s="27"/>
      <c r="F22" s="28"/>
    </row>
    <row r="23" spans="1:6">
      <c r="A23" s="25"/>
      <c r="B23" s="26"/>
      <c r="C23" s="21" t="s">
        <v>40</v>
      </c>
      <c r="D23" s="31" t="s">
        <v>639</v>
      </c>
      <c r="E23" s="27"/>
      <c r="F23" s="28"/>
    </row>
    <row r="24" spans="1:6">
      <c r="A24" s="25"/>
      <c r="B24" s="26"/>
      <c r="C24" s="21" t="s">
        <v>40</v>
      </c>
      <c r="D24" s="31" t="s">
        <v>640</v>
      </c>
      <c r="E24" s="27"/>
      <c r="F24" s="28"/>
    </row>
    <row r="25" spans="1:6">
      <c r="A25" s="25"/>
      <c r="B25" s="26"/>
      <c r="C25" s="21" t="s">
        <v>40</v>
      </c>
      <c r="D25" s="31" t="s">
        <v>641</v>
      </c>
      <c r="E25" s="27"/>
      <c r="F25" s="28"/>
    </row>
    <row r="26" spans="1:6">
      <c r="A26" s="25"/>
      <c r="B26" s="26"/>
      <c r="C26" s="21" t="s">
        <v>40</v>
      </c>
      <c r="D26" s="31" t="s">
        <v>642</v>
      </c>
      <c r="E26" s="27"/>
      <c r="F26" s="28"/>
    </row>
    <row r="27" spans="1:6">
      <c r="A27" s="25"/>
      <c r="B27" s="26"/>
      <c r="C27" s="21" t="s">
        <v>40</v>
      </c>
      <c r="D27" s="31" t="s">
        <v>643</v>
      </c>
      <c r="E27" s="27"/>
      <c r="F27" s="28"/>
    </row>
    <row r="28" spans="1:6">
      <c r="A28" s="25"/>
      <c r="B28" s="26"/>
      <c r="C28" s="21" t="s">
        <v>40</v>
      </c>
      <c r="D28" s="31" t="s">
        <v>644</v>
      </c>
      <c r="E28" s="27"/>
      <c r="F28" s="28"/>
    </row>
    <row r="29" spans="1:6">
      <c r="A29" s="25"/>
      <c r="B29" s="26"/>
      <c r="C29" s="21" t="s">
        <v>40</v>
      </c>
      <c r="D29" s="31" t="s">
        <v>645</v>
      </c>
      <c r="E29" s="27"/>
      <c r="F29" s="28"/>
    </row>
    <row r="30" spans="1:6">
      <c r="A30" s="25"/>
      <c r="B30" s="26"/>
      <c r="C30" s="21" t="s">
        <v>40</v>
      </c>
      <c r="D30" s="31" t="s">
        <v>646</v>
      </c>
      <c r="E30" s="27"/>
      <c r="F30" s="28"/>
    </row>
    <row r="31" spans="1:6">
      <c r="A31" s="25"/>
      <c r="B31" s="26"/>
      <c r="C31" s="21" t="s">
        <v>40</v>
      </c>
      <c r="D31" s="31" t="s">
        <v>647</v>
      </c>
      <c r="E31" s="27"/>
      <c r="F31" s="28"/>
    </row>
    <row r="32" spans="1:6">
      <c r="A32" s="25"/>
      <c r="B32" s="26"/>
      <c r="C32" s="21" t="s">
        <v>40</v>
      </c>
      <c r="D32" s="31" t="s">
        <v>648</v>
      </c>
      <c r="E32" s="27"/>
      <c r="F32" s="28"/>
    </row>
    <row r="33" spans="1:6">
      <c r="A33" s="25"/>
      <c r="B33" s="26"/>
      <c r="C33" s="21" t="s">
        <v>40</v>
      </c>
      <c r="D33" s="31" t="s">
        <v>649</v>
      </c>
      <c r="E33" s="27"/>
      <c r="F33" s="28"/>
    </row>
    <row r="34" spans="1:6">
      <c r="A34" s="25"/>
      <c r="B34" s="26"/>
      <c r="C34" s="21" t="s">
        <v>40</v>
      </c>
      <c r="D34" s="31" t="s">
        <v>650</v>
      </c>
      <c r="E34" s="27"/>
      <c r="F34" s="28"/>
    </row>
    <row r="35" spans="1:6">
      <c r="A35" s="25"/>
      <c r="B35" s="26"/>
      <c r="C35" s="21" t="s">
        <v>40</v>
      </c>
      <c r="D35" s="31" t="s">
        <v>651</v>
      </c>
      <c r="E35" s="27"/>
      <c r="F35" s="28"/>
    </row>
    <row r="36" spans="1:6">
      <c r="A36" s="25"/>
      <c r="B36" s="26"/>
      <c r="C36" s="21" t="s">
        <v>40</v>
      </c>
      <c r="D36" s="31" t="s">
        <v>652</v>
      </c>
      <c r="E36" s="27"/>
      <c r="F36" s="28"/>
    </row>
    <row r="37" spans="1:6">
      <c r="A37" s="25"/>
      <c r="B37" s="29"/>
      <c r="C37" s="21" t="s">
        <v>40</v>
      </c>
      <c r="D37" s="31" t="s">
        <v>653</v>
      </c>
      <c r="E37" s="30"/>
      <c r="F37" s="28"/>
    </row>
    <row r="38" spans="1:6">
      <c r="A38" s="25"/>
      <c r="B38" s="32" t="s">
        <v>654</v>
      </c>
      <c r="C38" s="21" t="s">
        <v>40</v>
      </c>
      <c r="D38" s="31" t="s">
        <v>655</v>
      </c>
      <c r="E38" s="23" t="e">
        <f>#REF!</f>
        <v>#REF!</v>
      </c>
      <c r="F38" s="28"/>
    </row>
    <row r="39" spans="1:6">
      <c r="A39" s="25"/>
      <c r="B39" s="33"/>
      <c r="C39" s="21" t="s">
        <v>40</v>
      </c>
      <c r="D39" s="31" t="s">
        <v>656</v>
      </c>
      <c r="E39" s="27"/>
      <c r="F39" s="28"/>
    </row>
    <row r="40" spans="1:6">
      <c r="A40" s="25"/>
      <c r="B40" s="33"/>
      <c r="C40" s="21" t="s">
        <v>40</v>
      </c>
      <c r="D40" s="31" t="s">
        <v>657</v>
      </c>
      <c r="E40" s="27"/>
      <c r="F40" s="28"/>
    </row>
    <row r="41" spans="1:6">
      <c r="A41" s="25"/>
      <c r="B41" s="33"/>
      <c r="C41" s="21" t="s">
        <v>40</v>
      </c>
      <c r="D41" s="31" t="s">
        <v>658</v>
      </c>
      <c r="E41" s="27"/>
      <c r="F41" s="28"/>
    </row>
    <row r="42" spans="1:6">
      <c r="A42" s="25"/>
      <c r="B42" s="33"/>
      <c r="C42" s="21" t="s">
        <v>40</v>
      </c>
      <c r="D42" s="31" t="s">
        <v>659</v>
      </c>
      <c r="E42" s="27"/>
      <c r="F42" s="28"/>
    </row>
    <row r="43" spans="1:6">
      <c r="A43" s="25"/>
      <c r="B43" s="34"/>
      <c r="C43" s="21" t="s">
        <v>40</v>
      </c>
      <c r="D43" s="31" t="s">
        <v>660</v>
      </c>
      <c r="E43" s="30"/>
      <c r="F43" s="28"/>
    </row>
    <row r="44" spans="1:6">
      <c r="A44" s="25"/>
      <c r="B44" s="32" t="s">
        <v>661</v>
      </c>
      <c r="C44" s="21" t="s">
        <v>40</v>
      </c>
      <c r="D44" s="31" t="s">
        <v>662</v>
      </c>
      <c r="E44" s="23" t="e">
        <f>#REF!</f>
        <v>#REF!</v>
      </c>
      <c r="F44" s="28"/>
    </row>
    <row r="45" spans="1:6">
      <c r="A45" s="25"/>
      <c r="B45" s="33"/>
      <c r="C45" s="21" t="s">
        <v>40</v>
      </c>
      <c r="D45" s="31" t="s">
        <v>663</v>
      </c>
      <c r="E45" s="27"/>
      <c r="F45" s="28"/>
    </row>
    <row r="46" spans="1:6">
      <c r="A46" s="25"/>
      <c r="B46" s="33"/>
      <c r="C46" s="21" t="s">
        <v>40</v>
      </c>
      <c r="D46" s="31" t="s">
        <v>664</v>
      </c>
      <c r="E46" s="27"/>
      <c r="F46" s="28"/>
    </row>
    <row r="47" spans="1:6">
      <c r="A47" s="25"/>
      <c r="B47" s="33"/>
      <c r="C47" s="21" t="s">
        <v>40</v>
      </c>
      <c r="D47" s="31" t="s">
        <v>665</v>
      </c>
      <c r="E47" s="27"/>
      <c r="F47" s="28"/>
    </row>
    <row r="48" spans="1:6">
      <c r="A48" s="25"/>
      <c r="B48" s="33"/>
      <c r="C48" s="21" t="s">
        <v>40</v>
      </c>
      <c r="D48" s="31" t="s">
        <v>666</v>
      </c>
      <c r="E48" s="27"/>
      <c r="F48" s="28"/>
    </row>
    <row r="49" spans="1:6">
      <c r="A49" s="25"/>
      <c r="B49" s="33"/>
      <c r="C49" s="21" t="s">
        <v>40</v>
      </c>
      <c r="D49" s="31" t="s">
        <v>667</v>
      </c>
      <c r="E49" s="27"/>
      <c r="F49" s="28"/>
    </row>
    <row r="50" spans="1:6">
      <c r="A50" s="25"/>
      <c r="B50" s="34"/>
      <c r="C50" s="21" t="s">
        <v>40</v>
      </c>
      <c r="D50" s="31" t="s">
        <v>668</v>
      </c>
      <c r="E50" s="30"/>
      <c r="F50" s="28"/>
    </row>
    <row r="51" spans="1:6">
      <c r="A51" s="25"/>
      <c r="B51" s="32" t="s">
        <v>669</v>
      </c>
      <c r="C51" s="21" t="s">
        <v>40</v>
      </c>
      <c r="D51" s="35" t="s">
        <v>670</v>
      </c>
      <c r="E51" s="23" t="e">
        <f>#REF!</f>
        <v>#REF!</v>
      </c>
      <c r="F51" s="28"/>
    </row>
    <row r="52" spans="1:6">
      <c r="A52" s="25"/>
      <c r="B52" s="33"/>
      <c r="C52" s="21" t="s">
        <v>40</v>
      </c>
      <c r="D52" s="31" t="s">
        <v>671</v>
      </c>
      <c r="E52" s="27"/>
      <c r="F52" s="28"/>
    </row>
    <row r="53" spans="1:6">
      <c r="A53" s="25"/>
      <c r="B53" s="33"/>
      <c r="C53" s="21" t="s">
        <v>40</v>
      </c>
      <c r="D53" s="31" t="s">
        <v>672</v>
      </c>
      <c r="E53" s="27"/>
      <c r="F53" s="28"/>
    </row>
    <row r="54" spans="1:6">
      <c r="A54" s="25"/>
      <c r="B54" s="33"/>
      <c r="C54" s="21" t="s">
        <v>40</v>
      </c>
      <c r="D54" s="31" t="s">
        <v>673</v>
      </c>
      <c r="E54" s="27"/>
      <c r="F54" s="28"/>
    </row>
    <row r="55" spans="1:6">
      <c r="A55" s="25"/>
      <c r="B55" s="33"/>
      <c r="C55" s="21" t="s">
        <v>40</v>
      </c>
      <c r="D55" s="31" t="s">
        <v>674</v>
      </c>
      <c r="E55" s="27"/>
      <c r="F55" s="28"/>
    </row>
    <row r="56" spans="1:6">
      <c r="A56" s="25"/>
      <c r="B56" s="34"/>
      <c r="C56" s="21" t="s">
        <v>40</v>
      </c>
      <c r="D56" s="31" t="s">
        <v>675</v>
      </c>
      <c r="E56" s="30"/>
      <c r="F56" s="28"/>
    </row>
    <row r="57" spans="1:6">
      <c r="A57" s="25"/>
      <c r="B57" s="32" t="s">
        <v>676</v>
      </c>
      <c r="C57" s="21" t="s">
        <v>40</v>
      </c>
      <c r="D57" s="31" t="s">
        <v>677</v>
      </c>
      <c r="E57" s="23" t="e">
        <f>#REF!</f>
        <v>#REF!</v>
      </c>
      <c r="F57" s="28"/>
    </row>
    <row r="58" spans="1:6">
      <c r="A58" s="25"/>
      <c r="B58" s="33"/>
      <c r="C58" s="21" t="s">
        <v>40</v>
      </c>
      <c r="D58" s="31" t="s">
        <v>678</v>
      </c>
      <c r="E58" s="27"/>
      <c r="F58" s="28"/>
    </row>
    <row r="59" spans="1:6">
      <c r="A59" s="25"/>
      <c r="B59" s="33"/>
      <c r="C59" s="21" t="s">
        <v>40</v>
      </c>
      <c r="D59" s="31" t="s">
        <v>679</v>
      </c>
      <c r="E59" s="27"/>
      <c r="F59" s="28"/>
    </row>
    <row r="60" spans="1:6">
      <c r="A60" s="25"/>
      <c r="B60" s="33"/>
      <c r="C60" s="21" t="s">
        <v>40</v>
      </c>
      <c r="D60" s="31" t="s">
        <v>680</v>
      </c>
      <c r="E60" s="27"/>
      <c r="F60" s="28"/>
    </row>
    <row r="61" spans="1:6">
      <c r="A61" s="25"/>
      <c r="B61" s="33"/>
      <c r="C61" s="21" t="s">
        <v>40</v>
      </c>
      <c r="D61" s="31" t="s">
        <v>681</v>
      </c>
      <c r="E61" s="27"/>
      <c r="F61" s="28"/>
    </row>
    <row r="62" spans="1:6">
      <c r="A62" s="25"/>
      <c r="B62" s="33"/>
      <c r="C62" s="21" t="s">
        <v>40</v>
      </c>
      <c r="D62" s="31" t="s">
        <v>682</v>
      </c>
      <c r="E62" s="27"/>
      <c r="F62" s="28"/>
    </row>
    <row r="63" spans="1:6">
      <c r="A63" s="25"/>
      <c r="B63" s="33"/>
      <c r="C63" s="21" t="s">
        <v>40</v>
      </c>
      <c r="D63" s="22" t="s">
        <v>683</v>
      </c>
      <c r="E63" s="27"/>
      <c r="F63" s="28"/>
    </row>
    <row r="64" spans="1:6">
      <c r="A64" s="25"/>
      <c r="B64" s="33"/>
      <c r="C64" s="21" t="s">
        <v>40</v>
      </c>
      <c r="D64" s="31" t="s">
        <v>684</v>
      </c>
      <c r="E64" s="27"/>
      <c r="F64" s="28"/>
    </row>
    <row r="65" spans="1:6">
      <c r="A65" s="25"/>
      <c r="B65" s="33"/>
      <c r="C65" s="21" t="s">
        <v>40</v>
      </c>
      <c r="D65" s="31" t="s">
        <v>685</v>
      </c>
      <c r="E65" s="27"/>
      <c r="F65" s="28"/>
    </row>
    <row r="66" spans="1:6">
      <c r="A66" s="25"/>
      <c r="B66" s="33"/>
      <c r="C66" s="21" t="s">
        <v>40</v>
      </c>
      <c r="D66" s="31" t="s">
        <v>686</v>
      </c>
      <c r="E66" s="27"/>
      <c r="F66" s="28"/>
    </row>
    <row r="67" spans="1:6">
      <c r="A67" s="25"/>
      <c r="B67" s="33"/>
      <c r="C67" s="21" t="s">
        <v>40</v>
      </c>
      <c r="D67" s="31" t="s">
        <v>687</v>
      </c>
      <c r="E67" s="27"/>
      <c r="F67" s="28"/>
    </row>
    <row r="68" spans="1:6">
      <c r="A68" s="25"/>
      <c r="B68" s="34"/>
      <c r="C68" s="21" t="s">
        <v>40</v>
      </c>
      <c r="D68" s="31" t="s">
        <v>688</v>
      </c>
      <c r="E68" s="30"/>
      <c r="F68" s="28"/>
    </row>
    <row r="69" spans="1:6">
      <c r="A69" s="25"/>
      <c r="B69" s="32" t="s">
        <v>689</v>
      </c>
      <c r="C69" s="21" t="s">
        <v>40</v>
      </c>
      <c r="D69" s="31" t="s">
        <v>690</v>
      </c>
      <c r="E69" s="23" t="e">
        <f>#REF!</f>
        <v>#REF!</v>
      </c>
      <c r="F69" s="28"/>
    </row>
    <row r="70" spans="1:6">
      <c r="A70" s="25"/>
      <c r="B70" s="33"/>
      <c r="C70" s="21" t="s">
        <v>40</v>
      </c>
      <c r="D70" s="31" t="s">
        <v>691</v>
      </c>
      <c r="E70" s="27"/>
      <c r="F70" s="28"/>
    </row>
    <row r="71" spans="1:6">
      <c r="A71" s="25"/>
      <c r="B71" s="33"/>
      <c r="C71" s="21" t="s">
        <v>40</v>
      </c>
      <c r="D71" s="31" t="s">
        <v>692</v>
      </c>
      <c r="E71" s="27"/>
      <c r="F71" s="28"/>
    </row>
    <row r="72" spans="1:6">
      <c r="A72" s="25"/>
      <c r="B72" s="33"/>
      <c r="C72" s="21" t="s">
        <v>40</v>
      </c>
      <c r="D72" s="31" t="s">
        <v>693</v>
      </c>
      <c r="E72" s="27"/>
      <c r="F72" s="28"/>
    </row>
    <row r="73" spans="1:6">
      <c r="A73" s="25"/>
      <c r="B73" s="33"/>
      <c r="C73" s="21" t="s">
        <v>40</v>
      </c>
      <c r="D73" s="31" t="s">
        <v>694</v>
      </c>
      <c r="E73" s="27"/>
      <c r="F73" s="28"/>
    </row>
    <row r="74" spans="1:6">
      <c r="A74" s="25"/>
      <c r="B74" s="33"/>
      <c r="C74" s="21" t="s">
        <v>40</v>
      </c>
      <c r="D74" s="31" t="s">
        <v>695</v>
      </c>
      <c r="E74" s="27"/>
      <c r="F74" s="28"/>
    </row>
    <row r="75" spans="1:6">
      <c r="A75" s="25"/>
      <c r="B75" s="33"/>
      <c r="C75" s="21" t="s">
        <v>40</v>
      </c>
      <c r="D75" s="31" t="s">
        <v>696</v>
      </c>
      <c r="E75" s="27"/>
      <c r="F75" s="28"/>
    </row>
    <row r="76" spans="1:6">
      <c r="A76" s="25"/>
      <c r="B76" s="33"/>
      <c r="C76" s="21" t="s">
        <v>40</v>
      </c>
      <c r="D76" s="31" t="s">
        <v>697</v>
      </c>
      <c r="E76" s="27"/>
      <c r="F76" s="28"/>
    </row>
    <row r="77" spans="1:6">
      <c r="A77" s="25"/>
      <c r="B77" s="33"/>
      <c r="C77" s="21" t="s">
        <v>40</v>
      </c>
      <c r="D77" s="31" t="s">
        <v>698</v>
      </c>
      <c r="E77" s="27"/>
      <c r="F77" s="28"/>
    </row>
    <row r="78" spans="1:6">
      <c r="A78" s="25"/>
      <c r="B78" s="34"/>
      <c r="C78" s="21" t="s">
        <v>40</v>
      </c>
      <c r="D78" s="31" t="s">
        <v>699</v>
      </c>
      <c r="E78" s="30"/>
      <c r="F78" s="28"/>
    </row>
    <row r="79" spans="1:6">
      <c r="A79" s="25"/>
      <c r="B79" s="32" t="s">
        <v>700</v>
      </c>
      <c r="C79" s="21" t="s">
        <v>40</v>
      </c>
      <c r="D79" s="31" t="s">
        <v>701</v>
      </c>
      <c r="E79" s="23" t="e">
        <f>#REF!</f>
        <v>#REF!</v>
      </c>
      <c r="F79" s="28"/>
    </row>
    <row r="80" spans="1:6">
      <c r="A80" s="25"/>
      <c r="B80" s="33"/>
      <c r="C80" s="21" t="s">
        <v>40</v>
      </c>
      <c r="D80" s="31" t="s">
        <v>702</v>
      </c>
      <c r="E80" s="27"/>
      <c r="F80" s="28"/>
    </row>
    <row r="81" spans="1:6">
      <c r="A81" s="25"/>
      <c r="B81" s="33"/>
      <c r="C81" s="21" t="s">
        <v>40</v>
      </c>
      <c r="D81" s="31" t="s">
        <v>703</v>
      </c>
      <c r="E81" s="27"/>
      <c r="F81" s="28"/>
    </row>
    <row r="82" spans="1:6">
      <c r="A82" s="25"/>
      <c r="B82" s="33"/>
      <c r="C82" s="21" t="s">
        <v>40</v>
      </c>
      <c r="D82" s="31" t="s">
        <v>704</v>
      </c>
      <c r="E82" s="27"/>
      <c r="F82" s="28"/>
    </row>
    <row r="83" spans="1:6">
      <c r="A83" s="25"/>
      <c r="B83" s="33"/>
      <c r="C83" s="21" t="s">
        <v>40</v>
      </c>
      <c r="D83" s="35" t="s">
        <v>705</v>
      </c>
      <c r="E83" s="27"/>
      <c r="F83" s="28"/>
    </row>
    <row r="84" spans="1:6">
      <c r="A84" s="36"/>
      <c r="B84" s="34"/>
      <c r="C84" s="21" t="s">
        <v>40</v>
      </c>
      <c r="D84" s="31" t="s">
        <v>706</v>
      </c>
      <c r="E84" s="30"/>
      <c r="F84" s="37"/>
    </row>
    <row r="85" spans="1:6">
      <c r="A85" s="19" t="s">
        <v>707</v>
      </c>
      <c r="B85" s="38" t="s">
        <v>708</v>
      </c>
      <c r="C85" s="21" t="s">
        <v>40</v>
      </c>
      <c r="D85" s="22" t="s">
        <v>708</v>
      </c>
      <c r="E85" s="39" t="e">
        <f>#REF!</f>
        <v>#REF!</v>
      </c>
      <c r="F85" s="24" t="e">
        <f>#REF!</f>
        <v>#REF!</v>
      </c>
    </row>
    <row r="86" spans="1:6">
      <c r="A86" s="25"/>
      <c r="B86" s="38" t="s">
        <v>709</v>
      </c>
      <c r="C86" s="21" t="s">
        <v>40</v>
      </c>
      <c r="D86" s="22" t="s">
        <v>709</v>
      </c>
      <c r="E86" s="39" t="e">
        <f>#REF!</f>
        <v>#REF!</v>
      </c>
      <c r="F86" s="28"/>
    </row>
    <row r="87" spans="1:6">
      <c r="A87" s="25"/>
      <c r="B87" s="38" t="s">
        <v>710</v>
      </c>
      <c r="C87" s="21" t="s">
        <v>40</v>
      </c>
      <c r="D87" s="22" t="s">
        <v>710</v>
      </c>
      <c r="E87" s="39" t="e">
        <f>#REF!</f>
        <v>#REF!</v>
      </c>
      <c r="F87" s="28"/>
    </row>
    <row r="88" spans="1:6">
      <c r="A88" s="25"/>
      <c r="B88" s="38" t="s">
        <v>626</v>
      </c>
      <c r="C88" s="21" t="s">
        <v>40</v>
      </c>
      <c r="D88" s="22" t="s">
        <v>626</v>
      </c>
      <c r="E88" s="39" t="e">
        <f>#REF!</f>
        <v>#REF!</v>
      </c>
      <c r="F88" s="28"/>
    </row>
    <row r="89" spans="1:6">
      <c r="A89" s="25"/>
      <c r="B89" s="38" t="s">
        <v>711</v>
      </c>
      <c r="C89" s="21" t="s">
        <v>40</v>
      </c>
      <c r="D89" s="22" t="s">
        <v>711</v>
      </c>
      <c r="E89" s="39" t="e">
        <f>#REF!</f>
        <v>#REF!</v>
      </c>
      <c r="F89" s="28"/>
    </row>
    <row r="90" spans="1:6">
      <c r="A90" s="36"/>
      <c r="B90" s="38" t="s">
        <v>712</v>
      </c>
      <c r="C90" s="21" t="s">
        <v>40</v>
      </c>
      <c r="D90" s="22" t="s">
        <v>712</v>
      </c>
      <c r="E90" s="39" t="e">
        <f>#REF!</f>
        <v>#REF!</v>
      </c>
      <c r="F90" s="37"/>
    </row>
  </sheetData>
  <mergeCells count="23">
    <mergeCell ref="A1:F1"/>
    <mergeCell ref="A4:A84"/>
    <mergeCell ref="A85:A90"/>
    <mergeCell ref="B4:B9"/>
    <mergeCell ref="B10:B13"/>
    <mergeCell ref="B14:B37"/>
    <mergeCell ref="B38:B43"/>
    <mergeCell ref="B44:B50"/>
    <mergeCell ref="B51:B56"/>
    <mergeCell ref="B57:B68"/>
    <mergeCell ref="B69:B78"/>
    <mergeCell ref="B79:B84"/>
    <mergeCell ref="E4:E9"/>
    <mergeCell ref="E10:E13"/>
    <mergeCell ref="E14:E37"/>
    <mergeCell ref="E38:E43"/>
    <mergeCell ref="E44:E50"/>
    <mergeCell ref="E51:E56"/>
    <mergeCell ref="E57:E68"/>
    <mergeCell ref="E69:E78"/>
    <mergeCell ref="E79:E84"/>
    <mergeCell ref="F4:F84"/>
    <mergeCell ref="F85:F90"/>
  </mergeCells>
  <pageMargins left="0.699305555555556" right="0.699305555555556" top="0.75" bottom="0.75" header="0.3" footer="0.3"/>
  <pageSetup paperSize="9" scale="9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zoomScale="70" zoomScaleNormal="70" workbookViewId="0">
      <selection activeCell="A4" sqref="A4:AV113"/>
    </sheetView>
  </sheetViews>
  <sheetFormatPr defaultColWidth="9.90833333333333" defaultRowHeight="16.5" outlineLevelCol="4"/>
  <cols>
    <col min="1" max="1" width="17.4583333333333" style="1" customWidth="1"/>
    <col min="2" max="2" width="23.725" style="2" customWidth="1"/>
    <col min="3" max="3" width="9.18333333333333" style="1" customWidth="1"/>
    <col min="4" max="4" width="161" style="1" customWidth="1"/>
    <col min="5" max="5" width="11.1833333333333" style="1" customWidth="1"/>
    <col min="6" max="16384" width="9" style="1"/>
  </cols>
  <sheetData>
    <row r="1" ht="15" spans="1:5">
      <c r="A1" s="3" t="s">
        <v>713</v>
      </c>
      <c r="B1" s="3"/>
      <c r="C1" s="3"/>
      <c r="D1" s="3"/>
      <c r="E1" s="3"/>
    </row>
    <row r="2" ht="15" spans="1:5">
      <c r="A2" s="3"/>
      <c r="B2" s="3"/>
      <c r="C2" s="3"/>
      <c r="D2" s="3"/>
      <c r="E2" s="3" t="s">
        <v>404</v>
      </c>
    </row>
    <row r="3" ht="15" spans="1:5">
      <c r="A3" s="3" t="s">
        <v>405</v>
      </c>
      <c r="B3" s="3" t="s">
        <v>406</v>
      </c>
      <c r="C3" s="3" t="s">
        <v>407</v>
      </c>
      <c r="D3" s="3" t="s">
        <v>408</v>
      </c>
      <c r="E3" s="4" t="s">
        <v>409</v>
      </c>
    </row>
    <row r="4" ht="49.5" spans="1:5">
      <c r="A4" s="5" t="s">
        <v>714</v>
      </c>
      <c r="B4" s="6" t="s">
        <v>715</v>
      </c>
      <c r="C4" s="7" t="s">
        <v>40</v>
      </c>
      <c r="D4" s="8" t="s">
        <v>716</v>
      </c>
      <c r="E4" s="9" t="e">
        <f>#REF!</f>
        <v>#REF!</v>
      </c>
    </row>
    <row r="5" ht="82.5" spans="1:5">
      <c r="A5" s="5"/>
      <c r="B5" s="6" t="s">
        <v>717</v>
      </c>
      <c r="C5" s="7" t="s">
        <v>40</v>
      </c>
      <c r="D5" s="8" t="s">
        <v>718</v>
      </c>
      <c r="E5" s="9"/>
    </row>
    <row r="6" ht="99" spans="1:5">
      <c r="A6" s="5"/>
      <c r="B6" s="6" t="s">
        <v>719</v>
      </c>
      <c r="C6" s="7" t="s">
        <v>40</v>
      </c>
      <c r="D6" s="8" t="s">
        <v>720</v>
      </c>
      <c r="E6" s="9"/>
    </row>
    <row r="7" ht="33" spans="1:5">
      <c r="A7" s="5"/>
      <c r="B7" s="6" t="s">
        <v>721</v>
      </c>
      <c r="C7" s="7" t="s">
        <v>40</v>
      </c>
      <c r="D7" s="8" t="s">
        <v>722</v>
      </c>
      <c r="E7" s="9"/>
    </row>
    <row r="8" spans="1:5">
      <c r="A8" s="5"/>
      <c r="B8" s="6" t="s">
        <v>723</v>
      </c>
      <c r="C8" s="7" t="s">
        <v>40</v>
      </c>
      <c r="D8" s="8" t="s">
        <v>724</v>
      </c>
      <c r="E8" s="9"/>
    </row>
    <row r="9" ht="33" spans="1:5">
      <c r="A9" s="5"/>
      <c r="B9" s="6" t="s">
        <v>725</v>
      </c>
      <c r="C9" s="7" t="s">
        <v>40</v>
      </c>
      <c r="D9" s="10" t="s">
        <v>726</v>
      </c>
      <c r="E9" s="9"/>
    </row>
    <row r="10" spans="1:5">
      <c r="A10" s="5"/>
      <c r="B10" s="6" t="s">
        <v>727</v>
      </c>
      <c r="C10" s="7" t="s">
        <v>40</v>
      </c>
      <c r="D10" s="10" t="s">
        <v>728</v>
      </c>
      <c r="E10" s="9"/>
    </row>
    <row r="11" spans="1:5">
      <c r="A11" s="5"/>
      <c r="B11" s="6" t="s">
        <v>729</v>
      </c>
      <c r="C11" s="7" t="s">
        <v>40</v>
      </c>
      <c r="D11" s="10" t="s">
        <v>730</v>
      </c>
      <c r="E11" s="9"/>
    </row>
    <row r="12" ht="84" customHeight="1" spans="1:5">
      <c r="A12" s="5"/>
      <c r="B12" s="6" t="s">
        <v>731</v>
      </c>
      <c r="C12" s="7" t="s">
        <v>40</v>
      </c>
      <c r="D12" s="10" t="s">
        <v>732</v>
      </c>
      <c r="E12" s="9"/>
    </row>
    <row r="13" spans="1:5">
      <c r="A13" s="5"/>
      <c r="B13" s="6" t="s">
        <v>733</v>
      </c>
      <c r="C13" s="7" t="s">
        <v>40</v>
      </c>
      <c r="D13" s="10" t="s">
        <v>734</v>
      </c>
      <c r="E13" s="9"/>
    </row>
    <row r="14" spans="1:5">
      <c r="A14" s="5"/>
      <c r="B14" s="6" t="s">
        <v>735</v>
      </c>
      <c r="C14" s="7" t="s">
        <v>40</v>
      </c>
      <c r="D14" s="10" t="s">
        <v>736</v>
      </c>
      <c r="E14" s="9"/>
    </row>
    <row r="15" spans="1:5">
      <c r="A15" s="5"/>
      <c r="B15" s="6" t="s">
        <v>737</v>
      </c>
      <c r="C15" s="7" t="s">
        <v>40</v>
      </c>
      <c r="D15" s="10" t="s">
        <v>738</v>
      </c>
      <c r="E15" s="9"/>
    </row>
    <row r="16" ht="15.65" customHeight="1" spans="1:5">
      <c r="A16" s="11" t="s">
        <v>739</v>
      </c>
      <c r="B16" s="6" t="s">
        <v>740</v>
      </c>
      <c r="C16" s="7" t="s">
        <v>40</v>
      </c>
      <c r="D16" s="8" t="s">
        <v>741</v>
      </c>
      <c r="E16" s="9" t="e">
        <f>#REF!</f>
        <v>#REF!</v>
      </c>
    </row>
    <row r="17" ht="41.4" customHeight="1" spans="1:5">
      <c r="A17" s="12"/>
      <c r="B17" s="6" t="s">
        <v>742</v>
      </c>
      <c r="C17" s="7" t="s">
        <v>40</v>
      </c>
      <c r="D17" s="8" t="s">
        <v>743</v>
      </c>
      <c r="E17" s="9"/>
    </row>
    <row r="18" ht="33" spans="1:5">
      <c r="A18" s="12"/>
      <c r="B18" s="6" t="s">
        <v>744</v>
      </c>
      <c r="C18" s="7" t="s">
        <v>40</v>
      </c>
      <c r="D18" s="8" t="s">
        <v>745</v>
      </c>
      <c r="E18" s="9"/>
    </row>
    <row r="19" ht="43.25" customHeight="1" spans="1:5">
      <c r="A19" s="12"/>
      <c r="B19" s="6" t="s">
        <v>746</v>
      </c>
      <c r="C19" s="7" t="s">
        <v>40</v>
      </c>
      <c r="D19" s="8" t="s">
        <v>747</v>
      </c>
      <c r="E19" s="9"/>
    </row>
    <row r="20" ht="97.75" customHeight="1" spans="1:5">
      <c r="A20" s="12"/>
      <c r="B20" s="6" t="s">
        <v>748</v>
      </c>
      <c r="C20" s="7" t="s">
        <v>40</v>
      </c>
      <c r="D20" s="8" t="s">
        <v>749</v>
      </c>
      <c r="E20" s="9"/>
    </row>
    <row r="21" ht="70.25" customHeight="1" spans="1:5">
      <c r="A21" s="12"/>
      <c r="B21" s="6" t="s">
        <v>750</v>
      </c>
      <c r="C21" s="7" t="s">
        <v>40</v>
      </c>
      <c r="D21" s="8" t="s">
        <v>751</v>
      </c>
      <c r="E21" s="9"/>
    </row>
    <row r="22" ht="45.65" customHeight="1" spans="1:5">
      <c r="A22" s="12"/>
      <c r="B22" s="6" t="s">
        <v>752</v>
      </c>
      <c r="C22" s="7" t="s">
        <v>40</v>
      </c>
      <c r="D22" s="8" t="s">
        <v>753</v>
      </c>
      <c r="E22" s="9"/>
    </row>
    <row r="23" ht="81.65" customHeight="1" spans="1:5">
      <c r="A23" s="12"/>
      <c r="B23" s="6" t="s">
        <v>754</v>
      </c>
      <c r="C23" s="7" t="s">
        <v>40</v>
      </c>
      <c r="D23" s="8" t="s">
        <v>755</v>
      </c>
      <c r="E23" s="9"/>
    </row>
    <row r="24" ht="15.65" customHeight="1" spans="1:5">
      <c r="A24" s="12"/>
      <c r="B24" s="6" t="s">
        <v>756</v>
      </c>
      <c r="C24" s="7" t="s">
        <v>40</v>
      </c>
      <c r="D24" s="8" t="s">
        <v>757</v>
      </c>
      <c r="E24" s="9"/>
    </row>
    <row r="25" ht="15.65" customHeight="1" spans="1:5">
      <c r="A25" s="12"/>
      <c r="B25" s="6" t="s">
        <v>758</v>
      </c>
      <c r="C25" s="7" t="s">
        <v>40</v>
      </c>
      <c r="D25" s="8" t="s">
        <v>759</v>
      </c>
      <c r="E25" s="9"/>
    </row>
    <row r="26" ht="33" spans="1:5">
      <c r="A26" s="12"/>
      <c r="B26" s="6" t="s">
        <v>760</v>
      </c>
      <c r="C26" s="7" t="s">
        <v>40</v>
      </c>
      <c r="D26" s="8" t="s">
        <v>761</v>
      </c>
      <c r="E26" s="9"/>
    </row>
    <row r="27" ht="15.65" customHeight="1" spans="1:5">
      <c r="A27" s="12"/>
      <c r="B27" s="6" t="s">
        <v>762</v>
      </c>
      <c r="C27" s="7" t="s">
        <v>40</v>
      </c>
      <c r="D27" s="8" t="s">
        <v>763</v>
      </c>
      <c r="E27" s="9"/>
    </row>
    <row r="28" ht="66" spans="1:5">
      <c r="A28" s="12"/>
      <c r="B28" s="6" t="s">
        <v>764</v>
      </c>
      <c r="C28" s="7" t="s">
        <v>40</v>
      </c>
      <c r="D28" s="8" t="s">
        <v>765</v>
      </c>
      <c r="E28" s="9"/>
    </row>
    <row r="29" ht="50.4" customHeight="1" spans="1:5">
      <c r="A29" s="12"/>
      <c r="B29" s="6" t="s">
        <v>766</v>
      </c>
      <c r="C29" s="7" t="s">
        <v>40</v>
      </c>
      <c r="D29" s="8" t="s">
        <v>767</v>
      </c>
      <c r="E29" s="9"/>
    </row>
    <row r="30" ht="49.5" spans="1:5">
      <c r="A30" s="12"/>
      <c r="B30" s="6" t="s">
        <v>768</v>
      </c>
      <c r="C30" s="7" t="s">
        <v>40</v>
      </c>
      <c r="D30" s="8" t="s">
        <v>769</v>
      </c>
      <c r="E30" s="9"/>
    </row>
    <row r="31" ht="74.4" customHeight="1" spans="1:5">
      <c r="A31" s="12"/>
      <c r="B31" s="6" t="s">
        <v>770</v>
      </c>
      <c r="C31" s="7" t="s">
        <v>40</v>
      </c>
      <c r="D31" s="8" t="s">
        <v>771</v>
      </c>
      <c r="E31" s="9"/>
    </row>
    <row r="32" ht="49.5" spans="1:5">
      <c r="A32" s="13"/>
      <c r="B32" s="6" t="s">
        <v>772</v>
      </c>
      <c r="C32" s="7" t="s">
        <v>40</v>
      </c>
      <c r="D32" s="8" t="s">
        <v>773</v>
      </c>
      <c r="E32" s="9"/>
    </row>
  </sheetData>
  <mergeCells count="5">
    <mergeCell ref="A1:E1"/>
    <mergeCell ref="A4:A15"/>
    <mergeCell ref="A16:A32"/>
    <mergeCell ref="E4:E15"/>
    <mergeCell ref="E16:E32"/>
  </mergeCells>
  <pageMargins left="0.699305555555556" right="0.699305555555556" top="0.75" bottom="0.75" header="0.3" footer="0.3"/>
  <pageSetup paperSize="9" scale="3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数据汇总-隐藏</vt:lpstr>
      <vt:lpstr>实测实量</vt:lpstr>
      <vt:lpstr>实测·实量记录表</vt:lpstr>
      <vt:lpstr>实测实量记录表</vt:lpstr>
      <vt:lpstr>附件 回弹法混凝土回弹强度记录表</vt:lpstr>
      <vt:lpstr>沟槽回填</vt:lpstr>
      <vt:lpstr>质量风险-隐藏</vt:lpstr>
      <vt:lpstr>安全文明-隐藏</vt:lpstr>
      <vt:lpstr>管理行为-隐藏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王胡思安的iPad</dc:creator>
  <cp:lastModifiedBy>吴昊阳</cp:lastModifiedBy>
  <dcterms:created xsi:type="dcterms:W3CDTF">2006-09-13T11:21:00Z</dcterms:created>
  <dcterms:modified xsi:type="dcterms:W3CDTF">2022-03-31T07:16:47Z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ICV">
    <vt:lpwstr>4358697B984A3B5F4FB82E62B0B05964</vt:lpwstr>
  </property>
  <property fmtid="{D5CDD505-2E9C-101B-9397-08002B2CF9AE}" pid="5" name="KSOProductBuildVer">
    <vt:lpwstr>2052-11.1.0.11365</vt:lpwstr>
  </property>
</Properties>
</file>